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K:\01-代理\02-未完\158-代理-彭水县绍庆街道河堡片区老旧小区改造项目(一期)-彭水中学教师宿舍1-7栋\02-材料\"/>
    </mc:Choice>
  </mc:AlternateContent>
  <bookViews>
    <workbookView windowHeight="17680" tabRatio="842"/>
  </bookViews>
  <sheets>
    <sheet name="彭水中学教师宿舍1-7栋汇总表" sheetId="1" r:id="rId1"/>
    <sheet name="彭水中学教师宿舍1-7栋分部分项清单" sheetId="2" r:id="rId2"/>
    <sheet name="Sheet1" sheetId="48" r:id="rId3"/>
  </sheets>
  <definedNames>
    <definedName name="_xlnm._FilterDatabase" localSheetId="1" hidden="1">'彭水中学教师宿舍1-7栋分部分项清单'!$A$4:$M$8</definedName>
    <definedName name="_xlnm._FilterDatabase" localSheetId="2" hidden="1">Sheet1!$B$2:$U$16</definedName>
    <definedName name="_xlnm.Print_Area" localSheetId="0">'彭水中学教师宿舍1-7栋汇总表'!$A$1:$D$8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<sst xmlns="http://schemas.openxmlformats.org/spreadsheetml/2006/main" count="34" uniqueCount="27">
  <si>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单位工程汇总表</t>
  </si>
  <si>
    <t>工程名称：彭水中学教师宿舍1-7栋</t>
  </si>
  <si>
    <t>序号</t>
  </si>
  <si>
    <t>汇总内容</t>
  </si>
  <si>
    <t>主材限价金额（元）</t>
  </si>
  <si>
    <t>备注</t>
  </si>
  <si>
    <t>1</t>
  </si>
  <si>
    <t>分部分项工程费</t>
  </si>
  <si>
    <t>税金</t>
  </si>
  <si>
    <t>合计=1+2</t>
  </si>
  <si>
    <t>分部分项工程项目清单计价表</t>
  </si>
  <si>
    <t>项目编码</t>
  </si>
  <si>
    <t>项目名称</t>
  </si>
  <si>
    <t>项目特征</t>
  </si>
  <si>
    <t>计量单位</t>
  </si>
  <si>
    <t>工程量</t>
  </si>
  <si>
    <t>主材限价单价（元）</t>
  </si>
  <si>
    <t>主材限价合计
（元）</t>
  </si>
  <si>
    <t>内墙 无机涂料</t>
  </si>
  <si>
    <t>[项目特征]  1.基层处理:刷界面剂一道  2.腻子种类:柔性耐水腻子  3.刮腻子要求:两道，找平，磨光  4.涂料品种、喷刷遍数:防潮无机涂料，一底两面，颜色综合考虑  5.其他:满足设计、规范、施工及验收要求  [工作内容]  1.基层处理  2.刮腻子  3.刷、喷涂料</t>
  </si>
  <si>
    <t>m2</t>
  </si>
  <si>
    <t>天棚 无机涂料</t>
  </si>
  <si>
    <t>外墙 质感涂料</t>
  </si>
  <si>
    <t>[项目特征]  1.腻子种类:柔性耐水腻子  2.刮腻子要求:两遍  3.涂料品种、喷刷遍数:刷抗碱封闭底漆一遍，喷刮质感涂料两遍，喷甲基硅醇钠憎水剂，颜色综合考虑  4.其他:满足设计、规范、施工及验收要求  [工作内容]  1.基层清理  2.刮腻子  3.刷、喷涂料</t>
  </si>
  <si>
    <t>外墙软瓷砖</t>
  </si>
  <si>
    <t>[项目特征]  1.安装方式:专用粘接剂粘贴  2.面层材料品种、规格、颜色:外墙软瓷砖，颜色综合考虑  3.其他:满足设计、规范、施工及验收要求  [工作内容]  1.基层清理  2.砂浆制作、运输  3.粘结层铺贴  4.面层安装  5.嵌缝  6.刷防护材料  7.清理、净面</t>
  </si>
  <si>
    <t>分部分项+技术措施合计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</si>
</sst>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.00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6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7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3" borderId="9">
      <alignment vertical="center"/>
    </xf>
    <xf numFmtId="0" fontId="18" fillId="4" borderId="10">
      <alignment vertical="center"/>
    </xf>
    <xf numFmtId="0" fontId="19" fillId="4" borderId="9">
      <alignment vertical="center"/>
    </xf>
    <xf numFmtId="0" fontId="20" fillId="5" borderId="11">
      <alignment vertical="center"/>
    </xf>
    <xf numFmtId="0" fontId="21" fillId="0" borderId="12">
      <alignment vertical="center"/>
    </xf>
    <xf numFmtId="0" fontId="22" fillId="0" borderId="13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  <xf numFmtId="0" fontId="2" fillId="0" borderId="0"/>
    <xf numFmtId="176" fontId="28" fillId="0" borderId="0"/>
  </cellStyleXfs>
  <cellXfs count="3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49" applyFill="1"/>
    <xf numFmtId="0" fontId="2" fillId="0" borderId="0" xfId="49" applyFill="1" applyAlignment="1">
      <alignment horizontal="center"/>
    </xf>
    <xf numFmtId="0" fontId="0" fillId="0" borderId="0" xfId="0" applyFill="1" applyAlignment="1"/>
    <xf numFmtId="0" fontId="0" fillId="0" borderId="0" xfId="0" applyFill="1" applyAlignment="1">
      <alignment vertical="center"/>
    </xf>
    <xf numFmtId="0" fontId="3" fillId="0" borderId="0" xfId="49" applyFont="1" applyFill="1" applyAlignment="1">
      <alignment horizontal="center" vertical="center" wrapText="1"/>
    </xf>
    <xf numFmtId="0" fontId="4" fillId="0" borderId="0" xfId="49" applyFont="1" applyFill="1" applyAlignment="1">
      <alignment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1" fillId="0" borderId="2" xfId="0" applyFont="1" applyFill="1" applyBorder="1" applyAlignment="1"/>
    <xf numFmtId="0" fontId="6" fillId="0" borderId="0" xfId="49" applyFont="1" applyFill="1"/>
    <xf numFmtId="0" fontId="0" fillId="0" borderId="3" xfId="0" applyFill="1" applyBorder="1" applyAlignment="1"/>
    <xf numFmtId="177" fontId="5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left" vertical="center" wrapText="1"/>
    </xf>
    <xf numFmtId="4" fontId="7" fillId="0" borderId="1" xfId="49" applyNumberFormat="1" applyFont="1" applyFill="1" applyBorder="1" applyAlignment="1">
      <alignment horizontal="center" vertical="center" wrapText="1"/>
    </xf>
    <xf numFmtId="177" fontId="4" fillId="0" borderId="1" xfId="49" applyNumberFormat="1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left" vertical="center" wrapText="1"/>
    </xf>
    <xf numFmtId="0" fontId="4" fillId="0" borderId="5" xfId="49" applyFont="1" applyFill="1" applyBorder="1" applyAlignment="1">
      <alignment horizontal="left" vertical="center" wrapText="1"/>
    </xf>
    <xf numFmtId="2" fontId="4" fillId="0" borderId="1" xfId="49" applyNumberFormat="1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5" fillId="0" borderId="5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vertical="center" wrapText="1"/>
    </xf>
    <xf numFmtId="177" fontId="5" fillId="0" borderId="1" xfId="49" applyNumberFormat="1" applyFont="1" applyFill="1" applyBorder="1" applyAlignment="1">
      <alignment vertical="center" wrapText="1"/>
    </xf>
    <xf numFmtId="177" fontId="4" fillId="0" borderId="1" xfId="49" applyNumberFormat="1" applyFont="1" applyFill="1" applyBorder="1" applyAlignment="1">
      <alignment horizontal="right" vertical="center" wrapText="1"/>
    </xf>
    <xf numFmtId="0" fontId="0" fillId="0" borderId="1" xfId="0" applyFill="1" applyBorder="1">
      <alignment vertical="center"/>
    </xf>
    <xf numFmtId="177" fontId="8" fillId="0" borderId="1" xfId="49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/>
    <xf numFmtId="177" fontId="5" fillId="0" borderId="1" xfId="49" applyNumberFormat="1" applyFont="1" applyFill="1" applyBorder="1" applyAlignment="1">
      <alignment horizontal="right" vertical="center" wrapText="1"/>
    </xf>
    <xf numFmtId="0" fontId="1" fillId="0" borderId="1" xfId="0" applyFont="1" applyFill="1" applyBorder="1">
      <alignment vertical="center"/>
    </xf>
    <xf numFmtId="177" fontId="1" fillId="0" borderId="0" xfId="0" applyNumberFormat="1" applyFont="1" applyFill="1" applyAlignment="1">
      <alignment vertical="center"/>
    </xf>
    <xf numFmtId="177" fontId="0" fillId="0" borderId="0" xfId="0" applyNumberFormat="1" applyFill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_风临美丽湾智能化清单2007-7-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0"/>
  <sheetViews>
    <sheetView tabSelected="1" view="pageBreakPreview" zoomScale="130" zoomScaleNormal="100" workbookViewId="0">
      <selection activeCell="H8" sqref="H8"/>
    </sheetView>
  </sheetViews>
  <sheetFormatPr defaultColWidth="9" defaultRowHeight="50" customHeight="1" outlineLevelCol="4"/>
  <cols>
    <col min="1" max="1" width="9.54545454545454" style="6" customWidth="1"/>
    <col min="2" max="3" width="24.1818181818182" style="5" customWidth="1"/>
    <col min="4" max="4" width="24.1818181818182" style="6" customWidth="1"/>
    <col min="5" max="16384" width="9" style="6"/>
  </cols>
  <sheetData>
    <row r="1" customHeight="1" spans="1:5">
      <c r="A1" s="7" t="s">
        <v>0</v>
      </c>
      <c r="B1" s="7"/>
      <c r="C1" s="7"/>
      <c r="D1" s="7"/>
    </row>
    <row r="2" customHeight="1" spans="1:5">
      <c r="A2" s="8" t="s">
        <v>1</v>
      </c>
    </row>
    <row r="3" s="1" customFormat="1" customHeight="1" spans="1:5">
      <c r="A3" s="9" t="s">
        <v>2</v>
      </c>
      <c r="B3" s="9" t="s">
        <v>3</v>
      </c>
      <c r="C3" s="13" t="s">
        <v>4</v>
      </c>
      <c r="D3" s="9" t="s">
        <v>5</v>
      </c>
    </row>
    <row r="4" ht="57" customHeight="1" spans="1:5">
      <c r="A4" s="14" t="s">
        <v>6</v>
      </c>
      <c r="B4" s="15" t="s">
        <v>7</v>
      </c>
      <c r="C4" s="28">
        <f>'彭水中学教师宿舍1-7栋分部分项清单'!H10</f>
        <v>181081.416</v>
      </c>
      <c r="D4" s="29"/>
    </row>
    <row r="5" ht="57" customHeight="1" spans="1:5">
      <c r="A5" s="14">
        <v>2</v>
      </c>
      <c r="B5" s="15" t="s">
        <v>8</v>
      </c>
      <c r="C5" s="30">
        <f>(C4)*0.13</f>
        <v>23540.58408</v>
      </c>
      <c r="D5" s="31"/>
    </row>
    <row r="6" ht="57" customHeight="1" spans="1:5">
      <c r="A6" s="14"/>
      <c r="B6" s="15"/>
      <c r="C6" s="28"/>
      <c r="D6" s="29"/>
    </row>
    <row r="7" ht="57" customHeight="1" spans="1:5">
      <c r="A7" s="14"/>
      <c r="B7" s="15"/>
      <c r="C7" s="28"/>
      <c r="D7" s="29"/>
    </row>
    <row r="8" s="1" customFormat="1" ht="57" customHeight="1" spans="1:5">
      <c r="A8" s="9" t="s">
        <v>9</v>
      </c>
      <c r="B8" s="32"/>
      <c r="C8" s="33">
        <f>C4+C5</f>
        <v>204622.00008</v>
      </c>
      <c r="D8" s="34"/>
      <c r="E8" s="35"/>
    </row>
    <row r="10" customHeight="1" spans="1:5">
      <c r="C10" s="36">
        <v>204622.00008</v>
      </c>
    </row>
  </sheetData>
  <mergeCells count="3">
    <mergeCell ref="A1:D1"/>
    <mergeCell ref="A2:B2"/>
    <mergeCell ref="A8:B8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M10"/>
  <sheetViews>
    <sheetView showGridLines="0" view="pageBreakPreview" zoomScale="130" zoomScaleNormal="100" workbookViewId="0">
      <pane xSplit="6" ySplit="4" topLeftCell="G5" activePane="bottomRight" state="frozen"/>
      <selection/>
      <selection pane="topRight"/>
      <selection pane="bottomLeft"/>
      <selection pane="bottomRight" activeCell="H10" sqref="H10"/>
    </sheetView>
  </sheetViews>
  <sheetFormatPr defaultColWidth="7.36363636363636" defaultRowHeight="28" customHeight="1"/>
  <cols>
    <col min="1" max="1" width="6.45454545454545" style="3" customWidth="1"/>
    <col min="2" max="2" width="12" style="3" customWidth="1"/>
    <col min="3" max="3" width="23.0909090909091" style="3" customWidth="1"/>
    <col min="4" max="4" width="14.4545454545455" style="3" customWidth="1"/>
    <col min="5" max="5" width="7.5" style="3" customWidth="1"/>
    <col min="6" max="6" width="12.2727272727273" style="4" customWidth="1"/>
    <col min="7" max="7" width="12" style="5" customWidth="1"/>
    <col min="8" max="8" width="14.0909090909091" style="5" customWidth="1"/>
    <col min="9" max="9" width="15.6363636363636" style="5" customWidth="1"/>
    <col min="10" max="13" width="7.36363636363636" style="3" customWidth="1"/>
    <col min="14" max="16384" width="7.36363636363636" style="6"/>
  </cols>
  <sheetData>
    <row r="1" ht="25.5" spans="1:13">
      <c r="A1" s="7" t="s">
        <v>10</v>
      </c>
    </row>
    <row r="2" spans="1:13">
      <c r="A2" s="8" t="s">
        <v>1</v>
      </c>
      <c r="E2" s="8"/>
      <c r="G2" s="8"/>
      <c r="H2" s="8"/>
      <c r="I2" s="8"/>
    </row>
    <row r="3" s="1" customFormat="1" ht="25" customHeight="1" spans="1:13">
      <c r="A3" s="9" t="s">
        <v>2</v>
      </c>
      <c r="B3" s="9" t="s">
        <v>11</v>
      </c>
      <c r="C3" s="9" t="s">
        <v>12</v>
      </c>
      <c r="D3" s="9" t="s">
        <v>13</v>
      </c>
      <c r="E3" s="9" t="s">
        <v>14</v>
      </c>
      <c r="F3" s="9" t="s">
        <v>15</v>
      </c>
      <c r="G3" s="10"/>
      <c r="H3" s="10"/>
      <c r="I3" s="9" t="s">
        <v>5</v>
      </c>
      <c r="J3" s="11"/>
      <c r="K3" s="11"/>
      <c r="L3" s="11"/>
      <c r="M3" s="11"/>
    </row>
    <row r="4" s="1" customFormat="1" ht="25" customHeight="1" spans="1:13">
      <c r="A4" s="12"/>
      <c r="B4" s="12"/>
      <c r="C4" s="12"/>
      <c r="D4" s="12"/>
      <c r="E4" s="12"/>
      <c r="F4" s="12"/>
      <c r="G4" s="13" t="s">
        <v>16</v>
      </c>
      <c r="H4" s="13" t="s">
        <v>17</v>
      </c>
      <c r="I4" s="12"/>
      <c r="J4" s="11"/>
      <c r="K4" s="11"/>
      <c r="L4" s="11"/>
      <c r="M4" s="11"/>
    </row>
    <row r="5" ht="31" customHeight="1" spans="1:13">
      <c r="A5" s="14">
        <v>1</v>
      </c>
      <c r="B5" s="14">
        <v>11407001004</v>
      </c>
      <c r="C5" s="15" t="s">
        <v>18</v>
      </c>
      <c r="D5" s="15" t="s">
        <v>19</v>
      </c>
      <c r="E5" s="14" t="s">
        <v>20</v>
      </c>
      <c r="F5" s="14">
        <v>3097.8</v>
      </c>
      <c r="G5" s="16">
        <v>14.17</v>
      </c>
      <c r="H5" s="17">
        <f>F5*G5</f>
        <v>43895.826</v>
      </c>
      <c r="I5" s="17"/>
    </row>
    <row r="6" ht="31" customHeight="1" spans="1:13">
      <c r="A6" s="14">
        <v>2</v>
      </c>
      <c r="B6" s="14">
        <v>11407002002</v>
      </c>
      <c r="C6" s="15" t="s">
        <v>21</v>
      </c>
      <c r="D6" s="15" t="s">
        <v>19</v>
      </c>
      <c r="E6" s="14" t="s">
        <v>20</v>
      </c>
      <c r="F6" s="14">
        <v>936</v>
      </c>
      <c r="G6" s="16">
        <v>14.92</v>
      </c>
      <c r="H6" s="17">
        <f>F6*G6</f>
        <v>13965.12</v>
      </c>
      <c r="I6" s="17"/>
    </row>
    <row r="7" ht="31" customHeight="1" spans="1:13">
      <c r="A7" s="14">
        <v>3</v>
      </c>
      <c r="B7" s="14">
        <v>11407001005</v>
      </c>
      <c r="C7" s="15" t="s">
        <v>22</v>
      </c>
      <c r="D7" s="15" t="s">
        <v>23</v>
      </c>
      <c r="E7" s="14" t="s">
        <v>20</v>
      </c>
      <c r="F7" s="14">
        <v>3347</v>
      </c>
      <c r="G7" s="16">
        <v>13.74</v>
      </c>
      <c r="H7" s="17">
        <f>F7*G7</f>
        <v>45987.78</v>
      </c>
      <c r="I7" s="17"/>
    </row>
    <row r="8" ht="31" customHeight="1" spans="1:13">
      <c r="A8" s="14">
        <v>4</v>
      </c>
      <c r="B8" s="14">
        <v>11204003002</v>
      </c>
      <c r="C8" s="15" t="s">
        <v>24</v>
      </c>
      <c r="D8" s="15" t="s">
        <v>25</v>
      </c>
      <c r="E8" s="14" t="s">
        <v>20</v>
      </c>
      <c r="F8" s="14">
        <v>999</v>
      </c>
      <c r="G8" s="16">
        <v>77.31</v>
      </c>
      <c r="H8" s="17">
        <f>F8*G8</f>
        <v>77232.69</v>
      </c>
      <c r="I8" s="17"/>
    </row>
    <row r="9" s="2" customFormat="1" customHeight="1" spans="1:13">
      <c r="A9" s="18"/>
      <c r="B9" s="19"/>
      <c r="C9" s="20"/>
      <c r="D9" s="21"/>
      <c r="E9" s="14"/>
      <c r="F9" s="14"/>
      <c r="G9" s="22"/>
      <c r="H9" s="22"/>
      <c r="I9" s="17"/>
      <c r="J9" s="3"/>
      <c r="K9" s="3"/>
      <c r="L9" s="3"/>
      <c r="M9" s="3"/>
    </row>
    <row r="10" s="1" customFormat="1" customHeight="1" spans="1:13">
      <c r="A10" s="23" t="s">
        <v>26</v>
      </c>
      <c r="B10" s="24"/>
      <c r="C10" s="24"/>
      <c r="D10" s="25"/>
      <c r="E10" s="26"/>
      <c r="F10" s="26"/>
      <c r="G10" s="27"/>
      <c r="H10" s="13">
        <f>SUM(H5:H9)</f>
        <v>181081.416</v>
      </c>
      <c r="I10" s="27"/>
      <c r="J10" s="11"/>
      <c r="K10" s="11"/>
      <c r="L10" s="11"/>
      <c r="M10" s="11"/>
    </row>
  </sheetData>
  <mergeCells count="12">
    <mergeCell ref="A1:I1"/>
    <mergeCell ref="A2:D2"/>
    <mergeCell ref="E2:F2"/>
    <mergeCell ref="G3:H3"/>
    <mergeCell ref="A10:D10"/>
    <mergeCell ref="A3:A4"/>
    <mergeCell ref="B3:B4"/>
    <mergeCell ref="C3:C4"/>
    <mergeCell ref="D3:D4"/>
    <mergeCell ref="E3:E4"/>
    <mergeCell ref="F3:F4"/>
    <mergeCell ref="I3:I4"/>
  </mergeCells>
  <printOptions horizontalCentered="1"/>
  <pageMargins left="0.19975" right="0.19975" top="0.59375" bottom="0" header="0.59375" footer="0"/>
  <pageSetup paperSize="9" scale="5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2"/>
  <dimension ref="A1"/>
  <sheetViews>
    <sheetView workbookViewId="0">
      <selection activeCell="A1" sqref="$A1:$XFD1048576"/>
    </sheetView>
  </sheetViews>
  <sheetFormatPr defaultColWidth="8.72727272727273" defaultRowHeight="14"/>
  <cols>
    <col min="2" max="2" width="12.8181818181818"/>
    <col min="13" max="13" width="10.5454545454545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彭水中学教师宿舍1-7栋汇总表</vt:lpstr>
      <vt:lpstr>彭水中学教师宿舍1-7栋分部分项清单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 tian</dc:creator>
  <cp:lastModifiedBy>l</cp:lastModifiedBy>
  <dcterms:created xsi:type="dcterms:W3CDTF">2026-07-22T08:13:00Z</dcterms:created>
  <dcterms:modified xsi:type="dcterms:W3CDTF">2026-09-29T11:49:42Z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9D5F2EC36F1C49A0BC4B069BB9AD8BE6_12</vt:lpwstr>
  </property>
  <property fmtid="{D5CDD505-2E9C-101B-9397-08002B2CF9AE}" pid="4" name="CalculationRule">
    <vt:i4>0</vt:i4>
  </property>
</Properties>
</file>