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包1劳务分包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<sst xmlns="http://schemas.openxmlformats.org/spreadsheetml/2006/main" count="218" uniqueCount="118">
  <si>
    <t>彭水自治县三义乡三级道路及安全提升工程（一期灾后恢复重建工程）-施工劳务</t>
  </si>
  <si>
    <t>单位：元</t>
  </si>
  <si>
    <t>序号</t>
  </si>
  <si>
    <t>项目名称</t>
  </si>
  <si>
    <t>单位</t>
  </si>
  <si>
    <t>工程量</t>
  </si>
  <si>
    <t>中标单价</t>
  </si>
  <si>
    <t>发包单价
（含税）</t>
  </si>
  <si>
    <t>合价</t>
  </si>
  <si>
    <t>（一）</t>
  </si>
  <si>
    <t>清单 第100章 总则</t>
  </si>
  <si>
    <t>临时道路修建、养护与拆除（包括原有道路的养护）</t>
  </si>
  <si>
    <t>项</t>
  </si>
  <si>
    <t>拌和设备安拆</t>
  </si>
  <si>
    <t>标准化工地建设费</t>
  </si>
  <si>
    <t>保通费</t>
  </si>
  <si>
    <t>(二)</t>
  </si>
  <si>
    <t>清单 第200章 路基</t>
  </si>
  <si>
    <t>伐树、挖根</t>
  </si>
  <si>
    <t>棵</t>
  </si>
  <si>
    <t>挖土石方</t>
  </si>
  <si>
    <t>m3</t>
  </si>
  <si>
    <t>利用土石方填筑</t>
  </si>
  <si>
    <t>借土石方填筑</t>
  </si>
  <si>
    <t>台背土石方回填（利用挖方）</t>
  </si>
  <si>
    <t>特殊路基处理（碎石土，利用沿线弃方）</t>
  </si>
  <si>
    <t>M7.5浆砌片石边沟</t>
  </si>
  <si>
    <t>M7.5浆砌片石排水沟</t>
  </si>
  <si>
    <t>M7.5浆砌片石护坡</t>
  </si>
  <si>
    <t>C20片石混凝土挡土墙</t>
  </si>
  <si>
    <t>C30混凝土承台</t>
  </si>
  <si>
    <t>φ1.2mC30混凝土钻孔灌注桩</t>
  </si>
  <si>
    <t>m</t>
  </si>
  <si>
    <t>光圆钢筋(HPB300)</t>
  </si>
  <si>
    <t>kg</t>
  </si>
  <si>
    <t>带肋钢筋(HRB400)</t>
  </si>
  <si>
    <t>M7.5浆砌片石护脚墙</t>
  </si>
  <si>
    <t>C30商品混凝土抗滑桩</t>
  </si>
  <si>
    <t>（三）</t>
  </si>
  <si>
    <t>清单 第300章 路面（含交叉工程）</t>
  </si>
  <si>
    <t>20cm厚水泥稳定碎石底基层</t>
  </si>
  <si>
    <t>m2</t>
  </si>
  <si>
    <t>20cm厚水泥稳定碎石基层</t>
  </si>
  <si>
    <t>C20混凝土路肩（含护栏恢复混凝土，含φ40mmPVC塑料排水管）</t>
  </si>
  <si>
    <t>（四）</t>
  </si>
  <si>
    <t>清单 第400章 桥梁、涵洞</t>
  </si>
  <si>
    <t>基础带肋钢筋 HRB400(包括灌注桩、承台、基础系梁、沉柱、沉井等)</t>
  </si>
  <si>
    <t>下部结构带肋钢筋 HRB400</t>
  </si>
  <si>
    <t>上部结构光圆钢筋 HRB300</t>
  </si>
  <si>
    <t>上部结构带肋钢筋 HRB400</t>
  </si>
  <si>
    <t>附属结构光圆钢筋 HRB300</t>
  </si>
  <si>
    <t>附属结构带肋钢筋 HRB400</t>
  </si>
  <si>
    <t>金属梁柱式护栏（刷两遍漆）</t>
  </si>
  <si>
    <t>人行道栏杆 （镀锌钢管 刷两遍漆）</t>
  </si>
  <si>
    <t>φ1.6m钻孔灌注桩</t>
  </si>
  <si>
    <t>φ2.0m钻孔灌注桩</t>
  </si>
  <si>
    <t>φ2.5m钻孔灌注桩</t>
  </si>
  <si>
    <t>C25片石混凝土（包括支撑梁、桩基承台）</t>
  </si>
  <si>
    <t>C30混凝土（台帽、背墙、挡块）</t>
  </si>
  <si>
    <t>C35混凝土（桥墩盖梁及挡块）</t>
  </si>
  <si>
    <t>C30混凝土桥墩系梁</t>
  </si>
  <si>
    <t>C25混凝土桥墩墩身</t>
  </si>
  <si>
    <t>C30混凝土桥台台身</t>
  </si>
  <si>
    <t>C50混凝土现浇空心板</t>
  </si>
  <si>
    <t>C30混凝土桥头搭板</t>
  </si>
  <si>
    <t>C50混凝土支座垫石</t>
  </si>
  <si>
    <t>C30混凝土预制人行道板</t>
  </si>
  <si>
    <t>C30混凝土基座</t>
  </si>
  <si>
    <t>预应力钢绞线</t>
  </si>
  <si>
    <t>预应力C50混凝土T形梁</t>
  </si>
  <si>
    <t>C50防水混凝土桥面铺装</t>
  </si>
  <si>
    <t>防水涂层</t>
  </si>
  <si>
    <t>φ110mmPVC-U排水管</t>
  </si>
  <si>
    <t>普通板式橡胶支座</t>
  </si>
  <si>
    <t>dm3</t>
  </si>
  <si>
    <t>四氟滑板式橡胶支座</t>
  </si>
  <si>
    <t>伸缩量40mm伸缩装置</t>
  </si>
  <si>
    <t>伸缩量80mm伸缩装置</t>
  </si>
  <si>
    <t>M7.5浆砌片石检测梯步</t>
  </si>
  <si>
    <t>C25片石混凝土桥墩防护墙</t>
  </si>
  <si>
    <t>（五）</t>
  </si>
  <si>
    <t>清单 第500章 交通安全设施及预埋管线</t>
  </si>
  <si>
    <t>拆除波形梁护栏（运输至业主指定位置）</t>
  </si>
  <si>
    <t>现浇C30混凝土护栏</t>
  </si>
  <si>
    <t>钢管扶手(含反光漆)</t>
  </si>
  <si>
    <t>波形梁钢护栏（Gr-B-2E）</t>
  </si>
  <si>
    <t>Ⅰ型端头</t>
  </si>
  <si>
    <t>个</t>
  </si>
  <si>
    <t>单柱式铝合金交通标志（含基础、立柱及面板）</t>
  </si>
  <si>
    <t>套</t>
  </si>
  <si>
    <t>单悬臂式铝合金交通标志（含基础、立柱及面板）</t>
  </si>
  <si>
    <t>混凝土界碑</t>
  </si>
  <si>
    <t>混凝土百米桩</t>
  </si>
  <si>
    <t>热熔标线</t>
  </si>
  <si>
    <t>振动标线</t>
  </si>
  <si>
    <t>彩色抗滑薄层</t>
  </si>
  <si>
    <t>护栏附着式轮廓标</t>
  </si>
  <si>
    <t>（六）</t>
  </si>
  <si>
    <t>清单 第600章 绿化及环境保护设施</t>
  </si>
  <si>
    <t>撒播高羊茅草种（养护期1年）</t>
  </si>
  <si>
    <t>小叶榕（胸径6-10cm，养护期1年）</t>
  </si>
  <si>
    <t>（七）</t>
  </si>
  <si>
    <t>清单 其他工程（三道拐至曾家段）</t>
  </si>
  <si>
    <t>人工铲除标线</t>
  </si>
  <si>
    <t>铣刨4cm厚沥青面层及粘层（含铣刨机进出场费）</t>
  </si>
  <si>
    <t>清除边坡土石、危岩</t>
  </si>
  <si>
    <t>GPS2型柔性防护网</t>
  </si>
  <si>
    <t>钢筋网（喷射混凝土）</t>
  </si>
  <si>
    <t>C25喷射混凝土</t>
  </si>
  <si>
    <t>锚杆（1-φ22mm）</t>
  </si>
  <si>
    <t>C20混凝土（含护栏混凝土，含φ40mmPVC塑料排水管）</t>
  </si>
  <si>
    <t>一</t>
  </si>
  <si>
    <t>劳务费用</t>
  </si>
  <si>
    <t>二</t>
  </si>
  <si>
    <t>安全生产费</t>
  </si>
  <si>
    <t>%</t>
  </si>
  <si>
    <t>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</si>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</sst>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7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left" vertical="center" wrapText="1"/>
    </xf>
    <xf numFmtId="0" fontId="6" fillId="3" borderId="5" xfId="49" applyFont="1" applyFill="1" applyBorder="1" applyAlignment="1">
      <alignment vertical="center" wrapText="1"/>
    </xf>
    <xf numFmtId="0" fontId="6" fillId="3" borderId="6" xfId="49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7" fillId="3" borderId="4" xfId="49" applyFont="1" applyFill="1" applyBorder="1" applyAlignment="1">
      <alignment horizontal="center" vertical="center" wrapText="1"/>
    </xf>
    <xf numFmtId="0" fontId="7" fillId="3" borderId="6" xfId="49" applyFont="1" applyFill="1" applyBorder="1" applyAlignment="1">
      <alignment horizontal="left" vertical="center" wrapText="1"/>
    </xf>
    <xf numFmtId="0" fontId="7" fillId="3" borderId="5" xfId="49" applyFont="1" applyFill="1" applyBorder="1" applyAlignment="1">
      <alignment horizontal="center" vertical="center" wrapText="1"/>
    </xf>
    <xf numFmtId="176" fontId="7" fillId="3" borderId="5" xfId="49" applyNumberFormat="1" applyFont="1" applyFill="1" applyBorder="1" applyAlignment="1">
      <alignment horizontal="center" vertical="center" wrapText="1"/>
    </xf>
    <xf numFmtId="176" fontId="7" fillId="3" borderId="6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7" fillId="3" borderId="5" xfId="49" applyFont="1" applyFill="1" applyBorder="1" applyAlignment="1">
      <alignment horizontal="left" vertical="center" wrapText="1"/>
    </xf>
    <xf numFmtId="0" fontId="6" fillId="0" borderId="8" xfId="49" applyFont="1" applyFill="1" applyBorder="1" applyAlignment="1">
      <alignment horizontal="center" vertical="center" wrapText="1"/>
    </xf>
    <xf numFmtId="176" fontId="6" fillId="3" borderId="6" xfId="49" applyNumberFormat="1" applyFont="1" applyFill="1" applyBorder="1" applyAlignment="1">
      <alignment horizontal="center" vertical="center" wrapText="1"/>
    </xf>
    <xf numFmtId="0" fontId="7" fillId="3" borderId="8" xfId="49" applyFont="1" applyFill="1" applyBorder="1" applyAlignment="1">
      <alignment horizontal="center" vertical="center" wrapText="1"/>
    </xf>
    <xf numFmtId="0" fontId="7" fillId="3" borderId="6" xfId="49" applyFont="1" applyFill="1" applyBorder="1" applyAlignment="1">
      <alignment horizontal="center" vertical="center" wrapText="1"/>
    </xf>
    <xf numFmtId="176" fontId="6" fillId="3" borderId="5" xfId="49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76" fontId="7" fillId="0" borderId="6" xfId="49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7"/>
  <sheetViews>
    <sheetView tabSelected="1" workbookViewId="0">
      <pane ySplit="3" topLeftCell="A36" activePane="bottomLeft" state="frozen"/>
      <selection/>
      <selection pane="bottomLeft" activeCell="C4" sqref="C4"/>
    </sheetView>
  </sheetViews>
  <sheetFormatPr defaultColWidth="8" defaultRowHeight="13.5"/>
  <cols>
    <col min="1" max="1" width="5.88888888888889" style="2" customWidth="1"/>
    <col min="2" max="2" width="32.5555555555556" style="2" customWidth="1"/>
    <col min="3" max="3" width="5" style="2" customWidth="1"/>
    <col min="4" max="6" width="8.55555555555556" style="3" customWidth="1"/>
    <col min="7" max="7" width="11.2222222222222" style="3" customWidth="1"/>
    <col min="8" max="8" width="13" style="2" customWidth="1"/>
    <col min="9" max="11" width="13.8888888888889" style="2" customWidth="1"/>
    <col min="12" max="12" width="8.55555555555556" style="4"/>
    <col min="13" max="13" width="8.55555555555556" style="2"/>
    <col min="14" max="14" width="8" style="2"/>
    <col min="15" max="16384" width="8" style="1"/>
  </cols>
  <sheetData>
    <row r="1" s="1" customFormat="1" ht="40" customHeight="1" spans="1:14">
      <c r="A1" s="5" t="s">
        <v>0</v>
      </c>
      <c r="B1" s="5"/>
      <c r="C1" s="5"/>
      <c r="D1" s="6"/>
      <c r="E1" s="6"/>
      <c r="F1" s="6"/>
      <c r="G1" s="6"/>
      <c r="H1" s="2"/>
      <c r="I1" s="2"/>
      <c r="J1" s="2"/>
      <c r="K1" s="2"/>
      <c r="L1" s="4"/>
      <c r="M1" s="2"/>
      <c r="N1" s="2"/>
    </row>
    <row r="2" s="1" customFormat="1" ht="18" customHeight="1" spans="1:14">
      <c r="A2" s="7"/>
      <c r="B2" s="7"/>
      <c r="C2" s="7"/>
      <c r="D2" s="8"/>
      <c r="E2" s="8"/>
      <c r="F2" s="9" t="s">
        <v>1</v>
      </c>
      <c r="G2" s="9"/>
      <c r="H2" s="2"/>
      <c r="I2" s="2"/>
      <c r="J2" s="2"/>
      <c r="K2" s="2"/>
      <c r="L2" s="4"/>
      <c r="M2" s="2"/>
      <c r="N2" s="2"/>
    </row>
    <row r="3" s="1" customFormat="1" ht="25" customHeight="1" spans="1:14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2"/>
      <c r="I3" s="2"/>
      <c r="J3" s="2"/>
      <c r="K3" s="2"/>
      <c r="L3" s="4"/>
      <c r="M3" s="2"/>
      <c r="N3" s="2"/>
    </row>
    <row r="4" s="1" customFormat="1" ht="18" customHeight="1" spans="1:14">
      <c r="A4" s="15" t="s">
        <v>9</v>
      </c>
      <c r="B4" s="16" t="s">
        <v>10</v>
      </c>
      <c r="C4" s="17"/>
      <c r="D4" s="17"/>
      <c r="E4" s="18"/>
      <c r="F4" s="19"/>
      <c r="G4" s="20">
        <f>SUM(G5:G8)</f>
        <v>342843</v>
      </c>
      <c r="H4" s="2"/>
      <c r="I4" s="2"/>
      <c r="J4" s="2"/>
      <c r="K4" s="2"/>
      <c r="L4" s="4"/>
      <c r="M4" s="2"/>
      <c r="N4" s="2"/>
    </row>
    <row r="5" s="1" customFormat="1" ht="18" customHeight="1" spans="1:14">
      <c r="A5" s="21">
        <v>1</v>
      </c>
      <c r="B5" s="22" t="s">
        <v>11</v>
      </c>
      <c r="C5" s="23" t="s">
        <v>12</v>
      </c>
      <c r="D5" s="24">
        <v>1</v>
      </c>
      <c r="E5" s="25">
        <v>349140</v>
      </c>
      <c r="F5" s="26">
        <v>130800</v>
      </c>
      <c r="G5" s="27">
        <f t="shared" ref="G5:G8" si="0">ROUND(D5*F5,2)</f>
        <v>130800</v>
      </c>
      <c r="H5" s="2"/>
      <c r="I5" s="2"/>
      <c r="J5" s="2"/>
      <c r="K5" s="2"/>
      <c r="L5" s="4"/>
      <c r="M5" s="2"/>
      <c r="N5" s="2"/>
    </row>
    <row r="6" s="1" customFormat="1" ht="18" customHeight="1" spans="1:14">
      <c r="A6" s="21">
        <v>2</v>
      </c>
      <c r="B6" s="22" t="s">
        <v>13</v>
      </c>
      <c r="C6" s="23" t="s">
        <v>12</v>
      </c>
      <c r="D6" s="24">
        <v>1</v>
      </c>
      <c r="E6" s="25">
        <v>195767</v>
      </c>
      <c r="F6" s="26">
        <v>54500</v>
      </c>
      <c r="G6" s="27">
        <f t="shared" si="0"/>
        <v>54500</v>
      </c>
      <c r="H6" s="2"/>
      <c r="I6" s="2"/>
      <c r="J6" s="2"/>
      <c r="K6" s="2"/>
      <c r="L6" s="4"/>
      <c r="M6" s="2"/>
      <c r="N6" s="2"/>
    </row>
    <row r="7" s="1" customFormat="1" ht="18" customHeight="1" spans="1:14">
      <c r="A7" s="21">
        <v>3</v>
      </c>
      <c r="B7" s="28" t="s">
        <v>14</v>
      </c>
      <c r="C7" s="23" t="s">
        <v>12</v>
      </c>
      <c r="D7" s="24">
        <v>1</v>
      </c>
      <c r="E7" s="25">
        <v>670477.52</v>
      </c>
      <c r="F7" s="26">
        <v>130800</v>
      </c>
      <c r="G7" s="27">
        <f t="shared" si="0"/>
        <v>130800</v>
      </c>
      <c r="H7" s="2"/>
      <c r="I7" s="2"/>
      <c r="J7" s="2"/>
      <c r="K7" s="2"/>
      <c r="L7" s="4"/>
      <c r="M7" s="2"/>
      <c r="N7" s="2"/>
    </row>
    <row r="8" s="1" customFormat="1" ht="18" customHeight="1" spans="1:14">
      <c r="A8" s="21">
        <v>4</v>
      </c>
      <c r="B8" s="28" t="s">
        <v>15</v>
      </c>
      <c r="C8" s="23" t="s">
        <v>12</v>
      </c>
      <c r="D8" s="24">
        <v>1</v>
      </c>
      <c r="E8" s="25">
        <v>24535</v>
      </c>
      <c r="F8" s="26">
        <v>26743</v>
      </c>
      <c r="G8" s="27">
        <f t="shared" si="0"/>
        <v>26743</v>
      </c>
      <c r="H8" s="2"/>
      <c r="I8" s="2"/>
      <c r="J8" s="2"/>
      <c r="K8" s="2"/>
      <c r="L8" s="4"/>
      <c r="M8" s="2"/>
      <c r="N8" s="2"/>
    </row>
    <row r="9" s="1" customFormat="1" ht="18" customHeight="1" spans="1:14">
      <c r="A9" s="29" t="s">
        <v>16</v>
      </c>
      <c r="B9" s="16" t="s">
        <v>17</v>
      </c>
      <c r="C9" s="18"/>
      <c r="D9" s="30"/>
      <c r="E9" s="30"/>
      <c r="F9" s="19"/>
      <c r="G9" s="20">
        <f>SUM(G10:G27)</f>
        <v>2187491.47</v>
      </c>
      <c r="H9" s="2"/>
      <c r="I9" s="2"/>
      <c r="J9" s="2"/>
      <c r="K9" s="2"/>
      <c r="L9" s="4"/>
      <c r="M9" s="2"/>
      <c r="N9" s="2"/>
    </row>
    <row r="10" s="1" customFormat="1" ht="18" customHeight="1" spans="1:14">
      <c r="A10" s="31">
        <v>1</v>
      </c>
      <c r="B10" s="22" t="s">
        <v>18</v>
      </c>
      <c r="C10" s="32" t="s">
        <v>19</v>
      </c>
      <c r="D10" s="25">
        <v>37</v>
      </c>
      <c r="E10" s="25">
        <v>61.16</v>
      </c>
      <c r="F10" s="26">
        <v>45.83</v>
      </c>
      <c r="G10" s="27">
        <f t="shared" ref="G10:G27" si="1">ROUND(D10*F10,2)</f>
        <v>1695.71</v>
      </c>
      <c r="H10" s="2"/>
      <c r="I10" s="2"/>
      <c r="J10" s="2"/>
      <c r="K10" s="2"/>
      <c r="L10" s="4"/>
      <c r="M10" s="2"/>
      <c r="N10" s="2"/>
    </row>
    <row r="11" s="1" customFormat="1" ht="18" customHeight="1" spans="1:14">
      <c r="A11" s="31">
        <v>2</v>
      </c>
      <c r="B11" s="22" t="s">
        <v>20</v>
      </c>
      <c r="C11" s="32" t="s">
        <v>21</v>
      </c>
      <c r="D11" s="25">
        <v>2033.97</v>
      </c>
      <c r="E11" s="25">
        <v>64.5</v>
      </c>
      <c r="F11" s="26">
        <v>50.69</v>
      </c>
      <c r="G11" s="27">
        <f t="shared" si="1"/>
        <v>103101.94</v>
      </c>
      <c r="H11" s="2"/>
      <c r="I11" s="2"/>
      <c r="J11" s="2"/>
      <c r="K11" s="2"/>
      <c r="L11" s="4"/>
      <c r="M11" s="2"/>
      <c r="N11" s="2"/>
    </row>
    <row r="12" s="1" customFormat="1" ht="18" customHeight="1" spans="1:14">
      <c r="A12" s="31">
        <v>3</v>
      </c>
      <c r="B12" s="22" t="s">
        <v>22</v>
      </c>
      <c r="C12" s="32" t="s">
        <v>21</v>
      </c>
      <c r="D12" s="25">
        <v>833.36</v>
      </c>
      <c r="E12" s="25">
        <v>5.82</v>
      </c>
      <c r="F12" s="26">
        <v>5.35</v>
      </c>
      <c r="G12" s="27">
        <f t="shared" si="1"/>
        <v>4458.48</v>
      </c>
      <c r="H12" s="2"/>
      <c r="I12" s="2"/>
      <c r="J12" s="2"/>
      <c r="K12" s="2"/>
      <c r="L12" s="4"/>
      <c r="M12" s="2"/>
      <c r="N12" s="2"/>
    </row>
    <row r="13" s="1" customFormat="1" ht="18" customHeight="1" spans="1:14">
      <c r="A13" s="31">
        <v>4</v>
      </c>
      <c r="B13" s="22" t="s">
        <v>23</v>
      </c>
      <c r="C13" s="32" t="s">
        <v>21</v>
      </c>
      <c r="D13" s="25">
        <v>1214</v>
      </c>
      <c r="E13" s="25">
        <v>21.76</v>
      </c>
      <c r="F13" s="26">
        <v>20.74</v>
      </c>
      <c r="G13" s="27">
        <f t="shared" si="1"/>
        <v>25178.36</v>
      </c>
      <c r="H13" s="2"/>
      <c r="I13" s="2"/>
      <c r="J13" s="2"/>
      <c r="K13" s="2"/>
      <c r="L13" s="4"/>
      <c r="M13" s="2"/>
      <c r="N13" s="2"/>
    </row>
    <row r="14" s="1" customFormat="1" ht="18" customHeight="1" spans="1:14">
      <c r="A14" s="31">
        <v>5</v>
      </c>
      <c r="B14" s="22" t="s">
        <v>24</v>
      </c>
      <c r="C14" s="32" t="s">
        <v>21</v>
      </c>
      <c r="D14" s="25">
        <v>1360</v>
      </c>
      <c r="E14" s="25">
        <v>20.71</v>
      </c>
      <c r="F14" s="26">
        <v>16.38</v>
      </c>
      <c r="G14" s="27">
        <f t="shared" si="1"/>
        <v>22276.8</v>
      </c>
      <c r="H14" s="2"/>
      <c r="I14" s="2"/>
      <c r="J14" s="2"/>
      <c r="K14" s="2"/>
      <c r="L14" s="4"/>
      <c r="M14" s="2"/>
      <c r="N14" s="2"/>
    </row>
    <row r="15" s="1" customFormat="1" ht="18" customHeight="1" spans="1:14">
      <c r="A15" s="31">
        <v>6</v>
      </c>
      <c r="B15" s="22" t="s">
        <v>25</v>
      </c>
      <c r="C15" s="32" t="s">
        <v>21</v>
      </c>
      <c r="D15" s="25">
        <v>2201</v>
      </c>
      <c r="E15" s="25">
        <v>6.62</v>
      </c>
      <c r="F15" s="26">
        <v>5.64</v>
      </c>
      <c r="G15" s="27">
        <f t="shared" si="1"/>
        <v>12413.64</v>
      </c>
      <c r="H15" s="2"/>
      <c r="I15" s="2"/>
      <c r="J15" s="2"/>
      <c r="K15" s="2"/>
      <c r="L15" s="4"/>
      <c r="M15" s="2"/>
      <c r="N15" s="2"/>
    </row>
    <row r="16" s="1" customFormat="1" ht="18" customHeight="1" spans="1:14">
      <c r="A16" s="31">
        <v>7</v>
      </c>
      <c r="B16" s="22" t="s">
        <v>26</v>
      </c>
      <c r="C16" s="32" t="s">
        <v>21</v>
      </c>
      <c r="D16" s="25">
        <v>19.5</v>
      </c>
      <c r="E16" s="25">
        <v>457.64</v>
      </c>
      <c r="F16" s="26">
        <v>151.32</v>
      </c>
      <c r="G16" s="27">
        <f t="shared" si="1"/>
        <v>2950.74</v>
      </c>
      <c r="H16" s="2"/>
      <c r="I16" s="2"/>
      <c r="J16" s="2"/>
      <c r="K16" s="2"/>
      <c r="L16" s="4"/>
      <c r="M16" s="2"/>
      <c r="N16" s="2"/>
    </row>
    <row r="17" s="1" customFormat="1" ht="18" customHeight="1" spans="1:14">
      <c r="A17" s="31">
        <v>8</v>
      </c>
      <c r="B17" s="22" t="s">
        <v>27</v>
      </c>
      <c r="C17" s="32" t="s">
        <v>21</v>
      </c>
      <c r="D17" s="25">
        <v>60</v>
      </c>
      <c r="E17" s="25">
        <v>383.88</v>
      </c>
      <c r="F17" s="26">
        <v>147.53</v>
      </c>
      <c r="G17" s="27">
        <f t="shared" si="1"/>
        <v>8851.8</v>
      </c>
      <c r="H17" s="2"/>
      <c r="I17" s="2"/>
      <c r="J17" s="2"/>
      <c r="K17" s="2"/>
      <c r="L17" s="4"/>
      <c r="M17" s="2"/>
      <c r="N17" s="2"/>
    </row>
    <row r="18" s="1" customFormat="1" ht="18" customHeight="1" spans="1:14">
      <c r="A18" s="31">
        <v>9</v>
      </c>
      <c r="B18" s="22" t="s">
        <v>28</v>
      </c>
      <c r="C18" s="32" t="s">
        <v>21</v>
      </c>
      <c r="D18" s="25">
        <v>486.75</v>
      </c>
      <c r="E18" s="25">
        <v>546.17</v>
      </c>
      <c r="F18" s="26">
        <v>162.22</v>
      </c>
      <c r="G18" s="27">
        <f t="shared" si="1"/>
        <v>78960.59</v>
      </c>
      <c r="H18" s="2"/>
      <c r="I18" s="2"/>
      <c r="J18" s="2"/>
      <c r="K18" s="2"/>
      <c r="L18" s="4"/>
      <c r="M18" s="2"/>
      <c r="N18" s="2"/>
    </row>
    <row r="19" s="1" customFormat="1" ht="18" customHeight="1" spans="1:14">
      <c r="A19" s="31">
        <v>10</v>
      </c>
      <c r="B19" s="22" t="s">
        <v>29</v>
      </c>
      <c r="C19" s="32" t="s">
        <v>21</v>
      </c>
      <c r="D19" s="25">
        <v>2413.6</v>
      </c>
      <c r="E19" s="25">
        <v>693.21</v>
      </c>
      <c r="F19" s="26">
        <v>333.1</v>
      </c>
      <c r="G19" s="27">
        <f t="shared" si="1"/>
        <v>803970.16</v>
      </c>
      <c r="H19" s="2"/>
      <c r="I19" s="2"/>
      <c r="J19" s="2"/>
      <c r="K19" s="2"/>
      <c r="L19" s="4"/>
      <c r="M19" s="2"/>
      <c r="N19" s="2"/>
    </row>
    <row r="20" s="1" customFormat="1" ht="18" customHeight="1" spans="1:14">
      <c r="A20" s="31">
        <v>11</v>
      </c>
      <c r="B20" s="22" t="s">
        <v>30</v>
      </c>
      <c r="C20" s="32" t="s">
        <v>21</v>
      </c>
      <c r="D20" s="25">
        <v>521.2</v>
      </c>
      <c r="E20" s="25">
        <v>617.52</v>
      </c>
      <c r="F20" s="26">
        <v>183.9</v>
      </c>
      <c r="G20" s="27">
        <f t="shared" si="1"/>
        <v>95848.68</v>
      </c>
      <c r="H20" s="2"/>
      <c r="I20" s="2"/>
      <c r="J20" s="2"/>
      <c r="K20" s="2"/>
      <c r="L20" s="4"/>
      <c r="M20" s="2"/>
      <c r="N20" s="2"/>
    </row>
    <row r="21" s="1" customFormat="1" ht="18" customHeight="1" spans="1:14">
      <c r="A21" s="31">
        <v>12</v>
      </c>
      <c r="B21" s="22" t="s">
        <v>31</v>
      </c>
      <c r="C21" s="32" t="s">
        <v>32</v>
      </c>
      <c r="D21" s="25">
        <v>320</v>
      </c>
      <c r="E21" s="25">
        <v>1760.97</v>
      </c>
      <c r="F21" s="26">
        <v>1068.73</v>
      </c>
      <c r="G21" s="27">
        <f t="shared" si="1"/>
        <v>341993.6</v>
      </c>
      <c r="H21" s="2"/>
      <c r="I21" s="2"/>
      <c r="J21" s="2"/>
      <c r="K21" s="2"/>
      <c r="L21" s="4"/>
      <c r="M21" s="2"/>
      <c r="N21" s="2"/>
    </row>
    <row r="22" s="1" customFormat="1" ht="18" customHeight="1" spans="1:14">
      <c r="A22" s="31">
        <v>13</v>
      </c>
      <c r="B22" s="22" t="s">
        <v>33</v>
      </c>
      <c r="C22" s="32" t="s">
        <v>34</v>
      </c>
      <c r="D22" s="25">
        <v>5268</v>
      </c>
      <c r="E22" s="25">
        <v>5.22</v>
      </c>
      <c r="F22" s="26">
        <v>1.33</v>
      </c>
      <c r="G22" s="27">
        <f t="shared" si="1"/>
        <v>7006.44</v>
      </c>
      <c r="H22" s="2"/>
      <c r="I22" s="2"/>
      <c r="J22" s="2"/>
      <c r="K22" s="2"/>
      <c r="L22" s="4"/>
      <c r="M22" s="2"/>
      <c r="N22" s="2"/>
    </row>
    <row r="23" s="1" customFormat="1" ht="18" customHeight="1" spans="1:14">
      <c r="A23" s="31">
        <v>14</v>
      </c>
      <c r="B23" s="22" t="s">
        <v>35</v>
      </c>
      <c r="C23" s="32" t="s">
        <v>34</v>
      </c>
      <c r="D23" s="25">
        <v>95086</v>
      </c>
      <c r="E23" s="25">
        <v>4.92</v>
      </c>
      <c r="F23" s="26">
        <v>1.33</v>
      </c>
      <c r="G23" s="27">
        <f t="shared" si="1"/>
        <v>126464.38</v>
      </c>
      <c r="H23" s="2"/>
      <c r="I23" s="2"/>
      <c r="J23" s="2"/>
      <c r="K23" s="2"/>
      <c r="L23" s="4"/>
      <c r="M23" s="2"/>
      <c r="N23" s="2"/>
    </row>
    <row r="24" s="1" customFormat="1" ht="18" customHeight="1" spans="1:14">
      <c r="A24" s="31">
        <v>15</v>
      </c>
      <c r="B24" s="22" t="s">
        <v>36</v>
      </c>
      <c r="C24" s="32" t="s">
        <v>21</v>
      </c>
      <c r="D24" s="25">
        <v>240</v>
      </c>
      <c r="E24" s="25">
        <v>347.67</v>
      </c>
      <c r="F24" s="26">
        <v>151.32</v>
      </c>
      <c r="G24" s="27">
        <f t="shared" si="1"/>
        <v>36316.8</v>
      </c>
      <c r="H24" s="2"/>
      <c r="I24" s="2"/>
      <c r="J24" s="2"/>
      <c r="K24" s="2"/>
      <c r="L24" s="4"/>
      <c r="M24" s="2"/>
      <c r="N24" s="2"/>
    </row>
    <row r="25" s="1" customFormat="1" ht="18" customHeight="1" spans="1:14">
      <c r="A25" s="31">
        <v>16</v>
      </c>
      <c r="B25" s="22" t="s">
        <v>37</v>
      </c>
      <c r="C25" s="32" t="s">
        <v>21</v>
      </c>
      <c r="D25" s="25">
        <v>417.12</v>
      </c>
      <c r="E25" s="25">
        <v>1817.59</v>
      </c>
      <c r="F25" s="26">
        <v>1068.73</v>
      </c>
      <c r="G25" s="27">
        <f t="shared" si="1"/>
        <v>445788.66</v>
      </c>
      <c r="H25" s="2"/>
      <c r="I25" s="2"/>
      <c r="J25" s="2"/>
      <c r="K25" s="2"/>
      <c r="L25" s="4"/>
      <c r="M25" s="2"/>
      <c r="N25" s="2"/>
    </row>
    <row r="26" s="1" customFormat="1" ht="18" customHeight="1" spans="1:14">
      <c r="A26" s="31">
        <v>17</v>
      </c>
      <c r="B26" s="22" t="s">
        <v>33</v>
      </c>
      <c r="C26" s="32" t="s">
        <v>34</v>
      </c>
      <c r="D26" s="25">
        <v>271</v>
      </c>
      <c r="E26" s="25">
        <v>5.47</v>
      </c>
      <c r="F26" s="26">
        <v>1.33</v>
      </c>
      <c r="G26" s="27">
        <f t="shared" si="1"/>
        <v>360.43</v>
      </c>
      <c r="H26" s="2"/>
      <c r="I26" s="2"/>
      <c r="J26" s="2"/>
      <c r="K26" s="2"/>
      <c r="L26" s="4"/>
      <c r="M26" s="2"/>
      <c r="N26" s="2"/>
    </row>
    <row r="27" s="1" customFormat="1" ht="18" customHeight="1" spans="1:14">
      <c r="A27" s="31">
        <v>18</v>
      </c>
      <c r="B27" s="22" t="s">
        <v>35</v>
      </c>
      <c r="C27" s="32" t="s">
        <v>34</v>
      </c>
      <c r="D27" s="25">
        <v>52522</v>
      </c>
      <c r="E27" s="25">
        <v>5.21</v>
      </c>
      <c r="F27" s="26">
        <v>1.33</v>
      </c>
      <c r="G27" s="27">
        <f t="shared" si="1"/>
        <v>69854.26</v>
      </c>
      <c r="H27" s="2"/>
      <c r="I27" s="2"/>
      <c r="J27" s="2"/>
      <c r="K27" s="2"/>
      <c r="L27" s="4"/>
      <c r="M27" s="2"/>
      <c r="N27" s="2"/>
    </row>
    <row r="28" s="1" customFormat="1" ht="18" customHeight="1" spans="1:14">
      <c r="A28" s="15" t="s">
        <v>38</v>
      </c>
      <c r="B28" s="16" t="s">
        <v>39</v>
      </c>
      <c r="C28" s="17"/>
      <c r="D28" s="33"/>
      <c r="E28" s="30"/>
      <c r="F28" s="19"/>
      <c r="G28" s="20">
        <f>SUM(G29:G31)</f>
        <v>38726.55</v>
      </c>
      <c r="H28" s="2"/>
      <c r="I28" s="2"/>
      <c r="J28" s="2"/>
      <c r="K28" s="2"/>
      <c r="L28" s="4"/>
      <c r="M28" s="2"/>
      <c r="N28" s="2"/>
    </row>
    <row r="29" s="1" customFormat="1" ht="18" customHeight="1" spans="1:14">
      <c r="A29" s="21">
        <v>1</v>
      </c>
      <c r="B29" s="28" t="s">
        <v>40</v>
      </c>
      <c r="C29" s="23" t="s">
        <v>41</v>
      </c>
      <c r="D29" s="24">
        <v>1183</v>
      </c>
      <c r="E29" s="25">
        <v>65.03</v>
      </c>
      <c r="F29" s="26">
        <v>2.49</v>
      </c>
      <c r="G29" s="27">
        <f t="shared" ref="G29:G31" si="2">ROUND(D29*F29,2)</f>
        <v>2945.67</v>
      </c>
      <c r="H29" s="2"/>
      <c r="I29" s="2"/>
      <c r="J29" s="2"/>
      <c r="K29" s="2"/>
      <c r="L29" s="4"/>
      <c r="M29" s="2"/>
      <c r="N29" s="2"/>
    </row>
    <row r="30" s="1" customFormat="1" ht="18" customHeight="1" spans="1:14">
      <c r="A30" s="21">
        <v>2</v>
      </c>
      <c r="B30" s="28" t="s">
        <v>42</v>
      </c>
      <c r="C30" s="23" t="s">
        <v>41</v>
      </c>
      <c r="D30" s="24">
        <v>1183</v>
      </c>
      <c r="E30" s="25">
        <v>67.41</v>
      </c>
      <c r="F30" s="26">
        <v>2.62</v>
      </c>
      <c r="G30" s="27">
        <f t="shared" si="2"/>
        <v>3099.46</v>
      </c>
      <c r="H30" s="2"/>
      <c r="I30" s="2"/>
      <c r="J30" s="2"/>
      <c r="K30" s="2"/>
      <c r="L30" s="4"/>
      <c r="M30" s="2"/>
      <c r="N30" s="2"/>
    </row>
    <row r="31" s="1" customFormat="1" ht="26" customHeight="1" spans="1:14">
      <c r="A31" s="21">
        <v>3</v>
      </c>
      <c r="B31" s="22" t="s">
        <v>43</v>
      </c>
      <c r="C31" s="32" t="s">
        <v>21</v>
      </c>
      <c r="D31" s="25">
        <v>177.8</v>
      </c>
      <c r="E31" s="25">
        <v>566.16</v>
      </c>
      <c r="F31" s="26">
        <v>183.81</v>
      </c>
      <c r="G31" s="27">
        <f t="shared" si="2"/>
        <v>32681.42</v>
      </c>
      <c r="H31" s="2"/>
      <c r="I31" s="2"/>
      <c r="J31" s="2"/>
      <c r="K31" s="2"/>
      <c r="L31" s="4"/>
      <c r="M31" s="2"/>
      <c r="N31" s="2"/>
    </row>
    <row r="32" s="1" customFormat="1" ht="18" customHeight="1" spans="1:14">
      <c r="A32" s="15" t="s">
        <v>44</v>
      </c>
      <c r="B32" s="16" t="s">
        <v>45</v>
      </c>
      <c r="C32" s="32"/>
      <c r="D32" s="25"/>
      <c r="E32" s="25"/>
      <c r="F32" s="19"/>
      <c r="G32" s="20">
        <f>SUM(G33:G66)</f>
        <v>3862755.21</v>
      </c>
      <c r="H32" s="2"/>
      <c r="I32" s="2"/>
      <c r="J32" s="2"/>
      <c r="K32" s="2"/>
      <c r="L32" s="4"/>
      <c r="M32" s="2"/>
      <c r="N32" s="2"/>
    </row>
    <row r="33" s="1" customFormat="1" ht="26" customHeight="1" spans="1:14">
      <c r="A33" s="21">
        <v>1</v>
      </c>
      <c r="B33" s="34" t="s">
        <v>46</v>
      </c>
      <c r="C33" s="26" t="s">
        <v>34</v>
      </c>
      <c r="D33" s="19">
        <v>102303</v>
      </c>
      <c r="E33" s="19">
        <v>4.87</v>
      </c>
      <c r="F33" s="26">
        <v>1.33</v>
      </c>
      <c r="G33" s="27">
        <f t="shared" ref="G33:G66" si="3">ROUND(D33*F33,2)</f>
        <v>136062.99</v>
      </c>
      <c r="H33" s="2"/>
      <c r="I33" s="2"/>
      <c r="J33" s="2"/>
      <c r="K33" s="2"/>
      <c r="L33" s="4"/>
      <c r="M33" s="2"/>
      <c r="N33" s="2"/>
    </row>
    <row r="34" s="1" customFormat="1" ht="18" customHeight="1" spans="1:14">
      <c r="A34" s="21">
        <v>2</v>
      </c>
      <c r="B34" s="35" t="s">
        <v>47</v>
      </c>
      <c r="C34" s="26" t="s">
        <v>34</v>
      </c>
      <c r="D34" s="19">
        <v>89763</v>
      </c>
      <c r="E34" s="19">
        <v>6.76</v>
      </c>
      <c r="F34" s="26">
        <v>1.33</v>
      </c>
      <c r="G34" s="27">
        <f t="shared" si="3"/>
        <v>119384.79</v>
      </c>
      <c r="H34" s="2"/>
      <c r="I34" s="2"/>
      <c r="J34" s="2"/>
      <c r="K34" s="2"/>
      <c r="L34" s="4"/>
      <c r="M34" s="2"/>
      <c r="N34" s="2"/>
    </row>
    <row r="35" s="1" customFormat="1" ht="18" customHeight="1" spans="1:14">
      <c r="A35" s="21">
        <v>3</v>
      </c>
      <c r="B35" s="35" t="s">
        <v>48</v>
      </c>
      <c r="C35" s="26" t="s">
        <v>34</v>
      </c>
      <c r="D35" s="19">
        <v>9735</v>
      </c>
      <c r="E35" s="19">
        <v>7.44</v>
      </c>
      <c r="F35" s="26">
        <v>1.33</v>
      </c>
      <c r="G35" s="27">
        <f t="shared" si="3"/>
        <v>12947.55</v>
      </c>
      <c r="H35" s="2"/>
      <c r="I35" s="2"/>
      <c r="J35" s="2"/>
      <c r="K35" s="2"/>
      <c r="L35" s="4"/>
      <c r="M35" s="2"/>
      <c r="N35" s="2"/>
    </row>
    <row r="36" s="1" customFormat="1" ht="18" customHeight="1" spans="1:14">
      <c r="A36" s="21">
        <v>4</v>
      </c>
      <c r="B36" s="35" t="s">
        <v>49</v>
      </c>
      <c r="C36" s="26" t="s">
        <v>34</v>
      </c>
      <c r="D36" s="19">
        <v>154552</v>
      </c>
      <c r="E36" s="19">
        <v>7.02</v>
      </c>
      <c r="F36" s="26">
        <v>1.33</v>
      </c>
      <c r="G36" s="27">
        <f t="shared" si="3"/>
        <v>205554.16</v>
      </c>
      <c r="H36" s="2"/>
      <c r="I36" s="2"/>
      <c r="J36" s="2"/>
      <c r="K36" s="2"/>
      <c r="L36" s="4"/>
      <c r="M36" s="2"/>
      <c r="N36" s="2"/>
    </row>
    <row r="37" s="1" customFormat="1" ht="18" customHeight="1" spans="1:14">
      <c r="A37" s="21">
        <v>5</v>
      </c>
      <c r="B37" s="35" t="s">
        <v>50</v>
      </c>
      <c r="C37" s="26" t="s">
        <v>34</v>
      </c>
      <c r="D37" s="19">
        <v>379</v>
      </c>
      <c r="E37" s="19">
        <v>4.81</v>
      </c>
      <c r="F37" s="26">
        <v>1.33</v>
      </c>
      <c r="G37" s="27">
        <f t="shared" si="3"/>
        <v>504.07</v>
      </c>
      <c r="H37" s="2"/>
      <c r="I37" s="2"/>
      <c r="J37" s="2"/>
      <c r="K37" s="2"/>
      <c r="L37" s="4"/>
      <c r="M37" s="2"/>
      <c r="N37" s="2"/>
    </row>
    <row r="38" s="1" customFormat="1" ht="18" customHeight="1" spans="1:14">
      <c r="A38" s="21">
        <v>6</v>
      </c>
      <c r="B38" s="35" t="s">
        <v>51</v>
      </c>
      <c r="C38" s="26" t="s">
        <v>34</v>
      </c>
      <c r="D38" s="19">
        <v>50516.9</v>
      </c>
      <c r="E38" s="19">
        <v>5.28</v>
      </c>
      <c r="F38" s="26">
        <v>1.33</v>
      </c>
      <c r="G38" s="27">
        <f t="shared" si="3"/>
        <v>67187.48</v>
      </c>
      <c r="H38" s="2"/>
      <c r="I38" s="2"/>
      <c r="J38" s="2"/>
      <c r="K38" s="2"/>
      <c r="L38" s="4"/>
      <c r="M38" s="2"/>
      <c r="N38" s="2"/>
    </row>
    <row r="39" s="1" customFormat="1" ht="18" customHeight="1" spans="1:14">
      <c r="A39" s="21">
        <v>7</v>
      </c>
      <c r="B39" s="35" t="s">
        <v>52</v>
      </c>
      <c r="C39" s="26" t="s">
        <v>34</v>
      </c>
      <c r="D39" s="19">
        <v>15791</v>
      </c>
      <c r="E39" s="19">
        <v>11.51</v>
      </c>
      <c r="F39" s="26">
        <v>10.58</v>
      </c>
      <c r="G39" s="27">
        <f t="shared" si="3"/>
        <v>167068.78</v>
      </c>
      <c r="H39" s="2"/>
      <c r="I39" s="2"/>
      <c r="J39" s="2"/>
      <c r="K39" s="2"/>
      <c r="L39" s="4"/>
      <c r="M39" s="2"/>
      <c r="N39" s="2"/>
    </row>
    <row r="40" s="1" customFormat="1" ht="18" customHeight="1" spans="1:14">
      <c r="A40" s="21">
        <v>8</v>
      </c>
      <c r="B40" s="35" t="s">
        <v>53</v>
      </c>
      <c r="C40" s="26" t="s">
        <v>34</v>
      </c>
      <c r="D40" s="19">
        <v>4981</v>
      </c>
      <c r="E40" s="19">
        <v>13.15</v>
      </c>
      <c r="F40" s="26">
        <v>11.54</v>
      </c>
      <c r="G40" s="27">
        <f t="shared" si="3"/>
        <v>57480.74</v>
      </c>
      <c r="H40" s="2"/>
      <c r="I40" s="2"/>
      <c r="J40" s="2"/>
      <c r="K40" s="2"/>
      <c r="L40" s="4"/>
      <c r="M40" s="2"/>
      <c r="N40" s="2"/>
    </row>
    <row r="41" s="1" customFormat="1" ht="18" customHeight="1" spans="1:14">
      <c r="A41" s="21">
        <v>9</v>
      </c>
      <c r="B41" s="35" t="s">
        <v>54</v>
      </c>
      <c r="C41" s="32" t="s">
        <v>21</v>
      </c>
      <c r="D41" s="19">
        <v>255</v>
      </c>
      <c r="E41" s="19">
        <v>1707.27</v>
      </c>
      <c r="F41" s="26">
        <v>1092.5</v>
      </c>
      <c r="G41" s="27">
        <f t="shared" si="3"/>
        <v>278587.5</v>
      </c>
      <c r="H41" s="2"/>
      <c r="I41" s="2"/>
      <c r="J41" s="2"/>
      <c r="K41" s="2"/>
      <c r="L41" s="4"/>
      <c r="M41" s="2"/>
      <c r="N41" s="2"/>
    </row>
    <row r="42" s="1" customFormat="1" ht="18" customHeight="1" spans="1:14">
      <c r="A42" s="21">
        <v>10</v>
      </c>
      <c r="B42" s="35" t="s">
        <v>55</v>
      </c>
      <c r="C42" s="32" t="s">
        <v>21</v>
      </c>
      <c r="D42" s="19">
        <v>188.5</v>
      </c>
      <c r="E42" s="19">
        <v>1785.02</v>
      </c>
      <c r="F42" s="26">
        <v>1161.31</v>
      </c>
      <c r="G42" s="27">
        <f t="shared" si="3"/>
        <v>218906.94</v>
      </c>
      <c r="H42" s="2"/>
      <c r="I42" s="2"/>
      <c r="J42" s="2"/>
      <c r="K42" s="2"/>
      <c r="L42" s="4"/>
      <c r="M42" s="2"/>
      <c r="N42" s="2"/>
    </row>
    <row r="43" s="1" customFormat="1" ht="18" customHeight="1" spans="1:14">
      <c r="A43" s="21">
        <v>11</v>
      </c>
      <c r="B43" s="35" t="s">
        <v>56</v>
      </c>
      <c r="C43" s="32" t="s">
        <v>21</v>
      </c>
      <c r="D43" s="19">
        <v>216</v>
      </c>
      <c r="E43" s="19">
        <v>1803.3</v>
      </c>
      <c r="F43" s="26">
        <v>1198.84</v>
      </c>
      <c r="G43" s="27">
        <f t="shared" si="3"/>
        <v>258949.44</v>
      </c>
      <c r="H43" s="2"/>
      <c r="I43" s="2"/>
      <c r="J43" s="2"/>
      <c r="K43" s="2"/>
      <c r="L43" s="4"/>
      <c r="M43" s="2"/>
      <c r="N43" s="2"/>
    </row>
    <row r="44" s="1" customFormat="1" ht="18" customHeight="1" spans="1:14">
      <c r="A44" s="21">
        <v>12</v>
      </c>
      <c r="B44" s="35" t="s">
        <v>57</v>
      </c>
      <c r="C44" s="32" t="s">
        <v>21</v>
      </c>
      <c r="D44" s="19">
        <v>360.8</v>
      </c>
      <c r="E44" s="19">
        <v>1031.27</v>
      </c>
      <c r="F44" s="26">
        <v>305.96</v>
      </c>
      <c r="G44" s="27">
        <f t="shared" si="3"/>
        <v>110390.37</v>
      </c>
      <c r="H44" s="2"/>
      <c r="I44" s="2"/>
      <c r="J44" s="2"/>
      <c r="K44" s="2"/>
      <c r="L44" s="4"/>
      <c r="M44" s="2"/>
      <c r="N44" s="2"/>
    </row>
    <row r="45" s="1" customFormat="1" ht="18" customHeight="1" spans="1:14">
      <c r="A45" s="21">
        <v>13</v>
      </c>
      <c r="B45" s="35" t="s">
        <v>30</v>
      </c>
      <c r="C45" s="32" t="s">
        <v>21</v>
      </c>
      <c r="D45" s="19">
        <v>311.8</v>
      </c>
      <c r="E45" s="19">
        <v>725.05</v>
      </c>
      <c r="F45" s="26">
        <v>267.77</v>
      </c>
      <c r="G45" s="27">
        <f t="shared" si="3"/>
        <v>83490.69</v>
      </c>
      <c r="H45" s="2"/>
      <c r="I45" s="2"/>
      <c r="J45" s="2"/>
      <c r="K45" s="2"/>
      <c r="L45" s="4"/>
      <c r="M45" s="2"/>
      <c r="N45" s="2"/>
    </row>
    <row r="46" s="1" customFormat="1" ht="18" customHeight="1" spans="1:14">
      <c r="A46" s="21">
        <v>14</v>
      </c>
      <c r="B46" s="35" t="s">
        <v>58</v>
      </c>
      <c r="C46" s="32" t="s">
        <v>21</v>
      </c>
      <c r="D46" s="19">
        <v>99.9</v>
      </c>
      <c r="E46" s="19">
        <v>1078.26</v>
      </c>
      <c r="F46" s="26">
        <v>615.48</v>
      </c>
      <c r="G46" s="27">
        <f t="shared" si="3"/>
        <v>61486.45</v>
      </c>
      <c r="H46" s="2"/>
      <c r="I46" s="2"/>
      <c r="J46" s="2"/>
      <c r="K46" s="2"/>
      <c r="L46" s="4"/>
      <c r="M46" s="2"/>
      <c r="N46" s="2"/>
    </row>
    <row r="47" s="1" customFormat="1" ht="18" customHeight="1" spans="1:14">
      <c r="A47" s="21">
        <v>15</v>
      </c>
      <c r="B47" s="35" t="s">
        <v>59</v>
      </c>
      <c r="C47" s="32" t="s">
        <v>21</v>
      </c>
      <c r="D47" s="19">
        <v>127.4</v>
      </c>
      <c r="E47" s="19">
        <v>1305.35</v>
      </c>
      <c r="F47" s="26">
        <v>824.76</v>
      </c>
      <c r="G47" s="27">
        <f t="shared" si="3"/>
        <v>105074.42</v>
      </c>
      <c r="H47" s="2"/>
      <c r="I47" s="2"/>
      <c r="J47" s="2"/>
      <c r="K47" s="2"/>
      <c r="L47" s="4"/>
      <c r="M47" s="2"/>
      <c r="N47" s="2"/>
    </row>
    <row r="48" s="1" customFormat="1" ht="18" customHeight="1" spans="1:14">
      <c r="A48" s="21">
        <v>16</v>
      </c>
      <c r="B48" s="35" t="s">
        <v>60</v>
      </c>
      <c r="C48" s="32" t="s">
        <v>21</v>
      </c>
      <c r="D48" s="19">
        <v>80.9</v>
      </c>
      <c r="E48" s="19">
        <v>1138.26</v>
      </c>
      <c r="F48" s="26">
        <v>668.6</v>
      </c>
      <c r="G48" s="27">
        <f t="shared" si="3"/>
        <v>54089.74</v>
      </c>
      <c r="H48" s="2"/>
      <c r="I48" s="2"/>
      <c r="J48" s="2"/>
      <c r="K48" s="2"/>
      <c r="L48" s="4"/>
      <c r="M48" s="2"/>
      <c r="N48" s="2"/>
    </row>
    <row r="49" s="1" customFormat="1" ht="18" customHeight="1" spans="1:14">
      <c r="A49" s="21">
        <v>17</v>
      </c>
      <c r="B49" s="35" t="s">
        <v>61</v>
      </c>
      <c r="C49" s="32" t="s">
        <v>21</v>
      </c>
      <c r="D49" s="19">
        <v>411</v>
      </c>
      <c r="E49" s="19">
        <v>1280.56</v>
      </c>
      <c r="F49" s="26">
        <v>683.72</v>
      </c>
      <c r="G49" s="27">
        <f t="shared" si="3"/>
        <v>281008.92</v>
      </c>
      <c r="H49" s="2"/>
      <c r="I49" s="2"/>
      <c r="J49" s="2"/>
      <c r="K49" s="2"/>
      <c r="L49" s="4"/>
      <c r="M49" s="2"/>
      <c r="N49" s="2"/>
    </row>
    <row r="50" s="1" customFormat="1" ht="18" customHeight="1" spans="1:14">
      <c r="A50" s="21">
        <v>18</v>
      </c>
      <c r="B50" s="35" t="s">
        <v>62</v>
      </c>
      <c r="C50" s="32" t="s">
        <v>21</v>
      </c>
      <c r="D50" s="19">
        <v>880.6</v>
      </c>
      <c r="E50" s="19">
        <v>1020.17</v>
      </c>
      <c r="F50" s="26">
        <v>556.41</v>
      </c>
      <c r="G50" s="27">
        <f t="shared" si="3"/>
        <v>489974.65</v>
      </c>
      <c r="H50" s="2"/>
      <c r="I50" s="2"/>
      <c r="J50" s="2"/>
      <c r="K50" s="2"/>
      <c r="L50" s="4"/>
      <c r="M50" s="2"/>
      <c r="N50" s="2"/>
    </row>
    <row r="51" s="1" customFormat="1" ht="18" customHeight="1" spans="1:14">
      <c r="A51" s="21">
        <v>19</v>
      </c>
      <c r="B51" s="35" t="s">
        <v>63</v>
      </c>
      <c r="C51" s="32" t="s">
        <v>21</v>
      </c>
      <c r="D51" s="19">
        <v>118</v>
      </c>
      <c r="E51" s="19">
        <v>1519.62</v>
      </c>
      <c r="F51" s="26">
        <v>666.67</v>
      </c>
      <c r="G51" s="27">
        <f t="shared" si="3"/>
        <v>78667.06</v>
      </c>
      <c r="H51" s="2"/>
      <c r="I51" s="2"/>
      <c r="J51" s="2"/>
      <c r="K51" s="2"/>
      <c r="L51" s="4"/>
      <c r="M51" s="2"/>
      <c r="N51" s="2"/>
    </row>
    <row r="52" s="1" customFormat="1" ht="18" customHeight="1" spans="1:14">
      <c r="A52" s="21">
        <v>20</v>
      </c>
      <c r="B52" s="35" t="s">
        <v>64</v>
      </c>
      <c r="C52" s="32" t="s">
        <v>21</v>
      </c>
      <c r="D52" s="19">
        <v>31.1</v>
      </c>
      <c r="E52" s="19">
        <v>1034.53</v>
      </c>
      <c r="F52" s="26">
        <v>294.42</v>
      </c>
      <c r="G52" s="27">
        <f t="shared" si="3"/>
        <v>9156.46</v>
      </c>
      <c r="H52" s="2"/>
      <c r="I52" s="2"/>
      <c r="J52" s="2"/>
      <c r="K52" s="2"/>
      <c r="L52" s="4"/>
      <c r="M52" s="2"/>
      <c r="N52" s="2"/>
    </row>
    <row r="53" s="1" customFormat="1" ht="18" customHeight="1" spans="1:14">
      <c r="A53" s="21">
        <v>21</v>
      </c>
      <c r="B53" s="35" t="s">
        <v>65</v>
      </c>
      <c r="C53" s="32" t="s">
        <v>21</v>
      </c>
      <c r="D53" s="19">
        <v>1.8</v>
      </c>
      <c r="E53" s="19">
        <v>1543.33</v>
      </c>
      <c r="F53" s="26">
        <v>618.01</v>
      </c>
      <c r="G53" s="27">
        <f t="shared" si="3"/>
        <v>1112.42</v>
      </c>
      <c r="H53" s="2"/>
      <c r="I53" s="2"/>
      <c r="J53" s="2"/>
      <c r="K53" s="2"/>
      <c r="L53" s="4"/>
      <c r="M53" s="2"/>
      <c r="N53" s="2"/>
    </row>
    <row r="54" s="1" customFormat="1" ht="18" customHeight="1" spans="1:14">
      <c r="A54" s="21">
        <v>22</v>
      </c>
      <c r="B54" s="35" t="s">
        <v>66</v>
      </c>
      <c r="C54" s="32" t="s">
        <v>21</v>
      </c>
      <c r="D54" s="19">
        <v>26.2</v>
      </c>
      <c r="E54" s="19">
        <v>1409.96</v>
      </c>
      <c r="F54" s="26">
        <v>778.7</v>
      </c>
      <c r="G54" s="27">
        <f t="shared" si="3"/>
        <v>20401.94</v>
      </c>
      <c r="H54" s="2"/>
      <c r="I54" s="2"/>
      <c r="J54" s="2"/>
      <c r="K54" s="2"/>
      <c r="L54" s="4"/>
      <c r="M54" s="2"/>
      <c r="N54" s="2"/>
    </row>
    <row r="55" s="1" customFormat="1" ht="18" customHeight="1" spans="1:14">
      <c r="A55" s="21">
        <v>23</v>
      </c>
      <c r="B55" s="35" t="s">
        <v>67</v>
      </c>
      <c r="C55" s="32" t="s">
        <v>21</v>
      </c>
      <c r="D55" s="19">
        <v>68.8</v>
      </c>
      <c r="E55" s="19">
        <v>786.45</v>
      </c>
      <c r="F55" s="26">
        <v>329.26</v>
      </c>
      <c r="G55" s="27">
        <f t="shared" si="3"/>
        <v>22653.09</v>
      </c>
      <c r="H55" s="2"/>
      <c r="I55" s="2"/>
      <c r="J55" s="2"/>
      <c r="K55" s="2"/>
      <c r="L55" s="4"/>
      <c r="M55" s="2"/>
      <c r="N55" s="2"/>
    </row>
    <row r="56" s="1" customFormat="1" ht="18" customHeight="1" spans="1:14">
      <c r="A56" s="21">
        <v>24</v>
      </c>
      <c r="B56" s="35" t="s">
        <v>68</v>
      </c>
      <c r="C56" s="26" t="s">
        <v>34</v>
      </c>
      <c r="D56" s="19">
        <v>21450</v>
      </c>
      <c r="E56" s="19">
        <v>12.88</v>
      </c>
      <c r="F56" s="26">
        <v>12.54</v>
      </c>
      <c r="G56" s="27">
        <f t="shared" si="3"/>
        <v>268983</v>
      </c>
      <c r="H56" s="2"/>
      <c r="I56" s="2"/>
      <c r="J56" s="2"/>
      <c r="K56" s="2"/>
      <c r="L56" s="4"/>
      <c r="M56" s="2"/>
      <c r="N56" s="2"/>
    </row>
    <row r="57" s="1" customFormat="1" ht="18" customHeight="1" spans="1:14">
      <c r="A57" s="21">
        <v>25</v>
      </c>
      <c r="B57" s="35" t="s">
        <v>69</v>
      </c>
      <c r="C57" s="32" t="s">
        <v>21</v>
      </c>
      <c r="D57" s="19">
        <v>597.08</v>
      </c>
      <c r="E57" s="19">
        <v>3273.44</v>
      </c>
      <c r="F57" s="26">
        <v>991.47</v>
      </c>
      <c r="G57" s="27">
        <f t="shared" si="3"/>
        <v>591986.91</v>
      </c>
      <c r="H57" s="2"/>
      <c r="I57" s="2"/>
      <c r="J57" s="2"/>
      <c r="K57" s="2"/>
      <c r="L57" s="4"/>
      <c r="M57" s="2"/>
      <c r="N57" s="2"/>
    </row>
    <row r="58" s="1" customFormat="1" ht="18" customHeight="1" spans="1:14">
      <c r="A58" s="21">
        <v>26</v>
      </c>
      <c r="B58" s="35" t="s">
        <v>70</v>
      </c>
      <c r="C58" s="32" t="s">
        <v>21</v>
      </c>
      <c r="D58" s="19">
        <v>145.1</v>
      </c>
      <c r="E58" s="19">
        <v>1169.97</v>
      </c>
      <c r="F58" s="26">
        <v>233.5</v>
      </c>
      <c r="G58" s="27">
        <f t="shared" si="3"/>
        <v>33880.85</v>
      </c>
      <c r="H58" s="2"/>
      <c r="I58" s="2"/>
      <c r="J58" s="2"/>
      <c r="K58" s="2"/>
      <c r="L58" s="4"/>
      <c r="M58" s="2"/>
      <c r="N58" s="2"/>
    </row>
    <row r="59" s="1" customFormat="1" ht="18" customHeight="1" spans="1:14">
      <c r="A59" s="21">
        <v>27</v>
      </c>
      <c r="B59" s="35" t="s">
        <v>71</v>
      </c>
      <c r="C59" s="32" t="s">
        <v>41</v>
      </c>
      <c r="D59" s="19">
        <v>1362.8</v>
      </c>
      <c r="E59" s="19">
        <v>18.75</v>
      </c>
      <c r="F59" s="26">
        <v>17.83</v>
      </c>
      <c r="G59" s="27">
        <f t="shared" si="3"/>
        <v>24298.72</v>
      </c>
      <c r="H59" s="2"/>
      <c r="I59" s="2"/>
      <c r="J59" s="2"/>
      <c r="K59" s="2"/>
      <c r="L59" s="4"/>
      <c r="M59" s="2"/>
      <c r="N59" s="2"/>
    </row>
    <row r="60" s="1" customFormat="1" ht="18" customHeight="1" spans="1:14">
      <c r="A60" s="21">
        <v>28</v>
      </c>
      <c r="B60" s="35" t="s">
        <v>72</v>
      </c>
      <c r="C60" s="32" t="s">
        <v>32</v>
      </c>
      <c r="D60" s="19">
        <v>92.7</v>
      </c>
      <c r="E60" s="19">
        <v>62.18</v>
      </c>
      <c r="F60" s="26">
        <v>53.6</v>
      </c>
      <c r="G60" s="27">
        <f t="shared" si="3"/>
        <v>4968.72</v>
      </c>
      <c r="H60" s="2"/>
      <c r="I60" s="2"/>
      <c r="J60" s="2"/>
      <c r="K60" s="2"/>
      <c r="L60" s="4"/>
      <c r="M60" s="2"/>
      <c r="N60" s="2"/>
    </row>
    <row r="61" s="1" customFormat="1" ht="18" customHeight="1" spans="1:14">
      <c r="A61" s="21">
        <v>29</v>
      </c>
      <c r="B61" s="35" t="s">
        <v>73</v>
      </c>
      <c r="C61" s="32" t="s">
        <v>74</v>
      </c>
      <c r="D61" s="19">
        <v>77.15</v>
      </c>
      <c r="E61" s="19">
        <v>88.17</v>
      </c>
      <c r="F61" s="26">
        <v>86.94</v>
      </c>
      <c r="G61" s="27">
        <f t="shared" si="3"/>
        <v>6707.42</v>
      </c>
      <c r="H61" s="2"/>
      <c r="I61" s="2"/>
      <c r="J61" s="2"/>
      <c r="K61" s="2"/>
      <c r="L61" s="4"/>
      <c r="M61" s="2"/>
      <c r="N61" s="2"/>
    </row>
    <row r="62" s="1" customFormat="1" ht="18" customHeight="1" spans="1:14">
      <c r="A62" s="21">
        <v>30</v>
      </c>
      <c r="B62" s="35" t="s">
        <v>75</v>
      </c>
      <c r="C62" s="32" t="s">
        <v>74</v>
      </c>
      <c r="D62" s="19">
        <v>176.75</v>
      </c>
      <c r="E62" s="19">
        <v>168.79</v>
      </c>
      <c r="F62" s="26">
        <v>168.56</v>
      </c>
      <c r="G62" s="27">
        <f t="shared" si="3"/>
        <v>29792.98</v>
      </c>
      <c r="H62" s="2"/>
      <c r="I62" s="2"/>
      <c r="J62" s="2"/>
      <c r="K62" s="2"/>
      <c r="L62" s="4"/>
      <c r="M62" s="2"/>
      <c r="N62" s="2"/>
    </row>
    <row r="63" s="1" customFormat="1" ht="18" customHeight="1" spans="1:14">
      <c r="A63" s="21">
        <v>31</v>
      </c>
      <c r="B63" s="35" t="s">
        <v>76</v>
      </c>
      <c r="C63" s="32" t="s">
        <v>32</v>
      </c>
      <c r="D63" s="19">
        <v>20.5</v>
      </c>
      <c r="E63" s="19">
        <v>1063.07</v>
      </c>
      <c r="F63" s="26">
        <v>746.66</v>
      </c>
      <c r="G63" s="27">
        <f t="shared" si="3"/>
        <v>15306.53</v>
      </c>
      <c r="H63" s="2"/>
      <c r="I63" s="2"/>
      <c r="J63" s="2"/>
      <c r="K63" s="2"/>
      <c r="L63" s="4"/>
      <c r="M63" s="2"/>
      <c r="N63" s="2"/>
    </row>
    <row r="64" s="1" customFormat="1" ht="18" customHeight="1" spans="1:14">
      <c r="A64" s="21">
        <v>32</v>
      </c>
      <c r="B64" s="35" t="s">
        <v>77</v>
      </c>
      <c r="C64" s="32" t="s">
        <v>32</v>
      </c>
      <c r="D64" s="19">
        <v>25</v>
      </c>
      <c r="E64" s="19">
        <v>1512.72</v>
      </c>
      <c r="F64" s="26">
        <v>1176.95</v>
      </c>
      <c r="G64" s="27">
        <f t="shared" si="3"/>
        <v>29423.75</v>
      </c>
      <c r="H64" s="2"/>
      <c r="I64" s="2"/>
      <c r="J64" s="2"/>
      <c r="K64" s="2"/>
      <c r="L64" s="4"/>
      <c r="M64" s="2"/>
      <c r="N64" s="2"/>
    </row>
    <row r="65" s="1" customFormat="1" ht="18" customHeight="1" spans="1:14">
      <c r="A65" s="21">
        <v>33</v>
      </c>
      <c r="B65" s="35" t="s">
        <v>78</v>
      </c>
      <c r="C65" s="32" t="s">
        <v>21</v>
      </c>
      <c r="D65" s="19">
        <v>29.76</v>
      </c>
      <c r="E65" s="19">
        <v>453.19</v>
      </c>
      <c r="F65" s="26">
        <v>151.32</v>
      </c>
      <c r="G65" s="27">
        <f t="shared" si="3"/>
        <v>4503.28</v>
      </c>
      <c r="H65" s="2"/>
      <c r="I65" s="2"/>
      <c r="J65" s="2"/>
      <c r="K65" s="2"/>
      <c r="L65" s="4"/>
      <c r="M65" s="2"/>
      <c r="N65" s="2"/>
    </row>
    <row r="66" s="1" customFormat="1" ht="18" customHeight="1" spans="1:14">
      <c r="A66" s="21">
        <v>34</v>
      </c>
      <c r="B66" s="35" t="s">
        <v>79</v>
      </c>
      <c r="C66" s="32" t="s">
        <v>21</v>
      </c>
      <c r="D66" s="19">
        <v>37.1</v>
      </c>
      <c r="E66" s="19">
        <v>997.74</v>
      </c>
      <c r="F66" s="26">
        <v>344</v>
      </c>
      <c r="G66" s="27">
        <f t="shared" si="3"/>
        <v>12762.4</v>
      </c>
      <c r="H66" s="2"/>
      <c r="I66" s="2"/>
      <c r="J66" s="2"/>
      <c r="K66" s="2"/>
      <c r="L66" s="4"/>
      <c r="M66" s="2"/>
      <c r="N66" s="2"/>
    </row>
    <row r="67" s="1" customFormat="1" ht="18" customHeight="1" spans="1:14">
      <c r="A67" s="15" t="s">
        <v>80</v>
      </c>
      <c r="B67" s="16" t="s">
        <v>81</v>
      </c>
      <c r="C67" s="17"/>
      <c r="D67" s="33"/>
      <c r="E67" s="30"/>
      <c r="F67" s="19"/>
      <c r="G67" s="20">
        <f>SUM(G68:G82)</f>
        <v>95635.48</v>
      </c>
      <c r="H67" s="2"/>
      <c r="I67" s="2"/>
      <c r="J67" s="2"/>
      <c r="K67" s="2"/>
      <c r="L67" s="4"/>
      <c r="M67" s="2"/>
      <c r="N67" s="2"/>
    </row>
    <row r="68" s="1" customFormat="1" ht="18" customHeight="1" spans="1:14">
      <c r="A68" s="21">
        <v>1</v>
      </c>
      <c r="B68" s="22" t="s">
        <v>82</v>
      </c>
      <c r="C68" s="32" t="s">
        <v>32</v>
      </c>
      <c r="D68" s="25">
        <v>120</v>
      </c>
      <c r="E68" s="25">
        <v>14.76</v>
      </c>
      <c r="F68" s="26">
        <v>12.08</v>
      </c>
      <c r="G68" s="27">
        <f t="shared" ref="G68:G82" si="4">ROUND(D68*F68,2)</f>
        <v>1449.6</v>
      </c>
      <c r="H68" s="2"/>
      <c r="I68" s="2"/>
      <c r="J68" s="2"/>
      <c r="K68" s="2"/>
      <c r="L68" s="4"/>
      <c r="M68" s="2"/>
      <c r="N68" s="2"/>
    </row>
    <row r="69" s="1" customFormat="1" ht="18" customHeight="1" spans="1:14">
      <c r="A69" s="21">
        <v>2</v>
      </c>
      <c r="B69" s="22" t="s">
        <v>83</v>
      </c>
      <c r="C69" s="32" t="s">
        <v>21</v>
      </c>
      <c r="D69" s="25">
        <v>26.6</v>
      </c>
      <c r="E69" s="25">
        <v>793.23</v>
      </c>
      <c r="F69" s="26">
        <v>329.26</v>
      </c>
      <c r="G69" s="27">
        <f t="shared" si="4"/>
        <v>8758.32</v>
      </c>
      <c r="H69" s="2"/>
      <c r="I69" s="2"/>
      <c r="J69" s="2"/>
      <c r="K69" s="2"/>
      <c r="L69" s="4"/>
      <c r="M69" s="2"/>
      <c r="N69" s="2"/>
    </row>
    <row r="70" s="1" customFormat="1" ht="18" customHeight="1" spans="1:14">
      <c r="A70" s="21">
        <v>3</v>
      </c>
      <c r="B70" s="22" t="s">
        <v>84</v>
      </c>
      <c r="C70" s="32" t="s">
        <v>34</v>
      </c>
      <c r="D70" s="25">
        <v>953</v>
      </c>
      <c r="E70" s="25">
        <v>6.58</v>
      </c>
      <c r="F70" s="26">
        <v>6.19</v>
      </c>
      <c r="G70" s="27">
        <f t="shared" si="4"/>
        <v>5899.07</v>
      </c>
      <c r="H70" s="2"/>
      <c r="I70" s="2"/>
      <c r="J70" s="2"/>
      <c r="K70" s="2"/>
      <c r="L70" s="4"/>
      <c r="M70" s="2"/>
      <c r="N70" s="2"/>
    </row>
    <row r="71" s="1" customFormat="1" ht="18" customHeight="1" spans="1:14">
      <c r="A71" s="21">
        <v>4</v>
      </c>
      <c r="B71" s="22" t="s">
        <v>33</v>
      </c>
      <c r="C71" s="32" t="s">
        <v>34</v>
      </c>
      <c r="D71" s="25">
        <v>760</v>
      </c>
      <c r="E71" s="25">
        <v>5.65</v>
      </c>
      <c r="F71" s="26">
        <v>1.33</v>
      </c>
      <c r="G71" s="27">
        <f t="shared" si="4"/>
        <v>1010.8</v>
      </c>
      <c r="H71" s="2"/>
      <c r="I71" s="2"/>
      <c r="J71" s="2"/>
      <c r="K71" s="2"/>
      <c r="L71" s="4"/>
      <c r="M71" s="2"/>
      <c r="N71" s="2"/>
    </row>
    <row r="72" s="1" customFormat="1" ht="18" customHeight="1" spans="1:14">
      <c r="A72" s="21">
        <v>5</v>
      </c>
      <c r="B72" s="22" t="s">
        <v>35</v>
      </c>
      <c r="C72" s="32" t="s">
        <v>34</v>
      </c>
      <c r="D72" s="25">
        <v>2516</v>
      </c>
      <c r="E72" s="25">
        <v>5.39</v>
      </c>
      <c r="F72" s="26">
        <v>1.33</v>
      </c>
      <c r="G72" s="27">
        <f t="shared" si="4"/>
        <v>3346.28</v>
      </c>
      <c r="H72" s="2"/>
      <c r="I72" s="2"/>
      <c r="J72" s="2"/>
      <c r="K72" s="2"/>
      <c r="L72" s="4"/>
      <c r="M72" s="2"/>
      <c r="N72" s="2"/>
    </row>
    <row r="73" s="1" customFormat="1" ht="18" customHeight="1" spans="1:14">
      <c r="A73" s="21">
        <v>6</v>
      </c>
      <c r="B73" s="28" t="s">
        <v>85</v>
      </c>
      <c r="C73" s="23" t="s">
        <v>32</v>
      </c>
      <c r="D73" s="24">
        <v>100</v>
      </c>
      <c r="E73" s="25">
        <v>193.75</v>
      </c>
      <c r="F73" s="26">
        <v>194.02</v>
      </c>
      <c r="G73" s="27">
        <f t="shared" si="4"/>
        <v>19402</v>
      </c>
      <c r="H73" s="2"/>
      <c r="I73" s="2"/>
      <c r="J73" s="2"/>
      <c r="K73" s="2"/>
      <c r="L73" s="4"/>
      <c r="M73" s="2"/>
      <c r="N73" s="2"/>
    </row>
    <row r="74" s="1" customFormat="1" ht="18" customHeight="1" spans="1:14">
      <c r="A74" s="21">
        <v>7</v>
      </c>
      <c r="B74" s="28" t="s">
        <v>86</v>
      </c>
      <c r="C74" s="23" t="s">
        <v>87</v>
      </c>
      <c r="D74" s="24">
        <v>4</v>
      </c>
      <c r="E74" s="25">
        <v>73.5</v>
      </c>
      <c r="F74" s="26">
        <v>74.4</v>
      </c>
      <c r="G74" s="27">
        <f t="shared" si="4"/>
        <v>297.6</v>
      </c>
      <c r="H74" s="2"/>
      <c r="I74" s="2"/>
      <c r="J74" s="2"/>
      <c r="K74" s="2"/>
      <c r="L74" s="4"/>
      <c r="M74" s="2"/>
      <c r="N74" s="2"/>
    </row>
    <row r="75" s="1" customFormat="1" ht="18" customHeight="1" spans="1:14">
      <c r="A75" s="21">
        <v>8</v>
      </c>
      <c r="B75" s="28" t="s">
        <v>88</v>
      </c>
      <c r="C75" s="23" t="s">
        <v>89</v>
      </c>
      <c r="D75" s="24">
        <v>2</v>
      </c>
      <c r="E75" s="25">
        <v>1538.5</v>
      </c>
      <c r="F75" s="26">
        <v>1000.47</v>
      </c>
      <c r="G75" s="27">
        <f t="shared" si="4"/>
        <v>2000.94</v>
      </c>
      <c r="H75" s="2"/>
      <c r="I75" s="2"/>
      <c r="J75" s="2"/>
      <c r="K75" s="2"/>
      <c r="L75" s="4"/>
      <c r="M75" s="2"/>
      <c r="N75" s="2"/>
    </row>
    <row r="76" s="1" customFormat="1" ht="18" customHeight="1" spans="1:14">
      <c r="A76" s="21">
        <v>9</v>
      </c>
      <c r="B76" s="28" t="s">
        <v>90</v>
      </c>
      <c r="C76" s="23" t="s">
        <v>89</v>
      </c>
      <c r="D76" s="24">
        <v>5</v>
      </c>
      <c r="E76" s="25">
        <v>6621.6</v>
      </c>
      <c r="F76" s="26">
        <v>5858.05</v>
      </c>
      <c r="G76" s="27">
        <f t="shared" si="4"/>
        <v>29290.25</v>
      </c>
      <c r="H76" s="2"/>
      <c r="I76" s="2"/>
      <c r="J76" s="2"/>
      <c r="K76" s="2"/>
      <c r="L76" s="4"/>
      <c r="M76" s="2"/>
      <c r="N76" s="2"/>
    </row>
    <row r="77" s="1" customFormat="1" ht="18" customHeight="1" spans="1:14">
      <c r="A77" s="21">
        <v>10</v>
      </c>
      <c r="B77" s="28" t="s">
        <v>91</v>
      </c>
      <c r="C77" s="23" t="s">
        <v>87</v>
      </c>
      <c r="D77" s="24">
        <v>6</v>
      </c>
      <c r="E77" s="25">
        <v>59.67</v>
      </c>
      <c r="F77" s="26">
        <v>174.4</v>
      </c>
      <c r="G77" s="27">
        <f t="shared" si="4"/>
        <v>1046.4</v>
      </c>
      <c r="H77" s="2"/>
      <c r="I77" s="2"/>
      <c r="J77" s="2"/>
      <c r="K77" s="2"/>
      <c r="L77" s="4"/>
      <c r="M77" s="2"/>
      <c r="N77" s="2"/>
    </row>
    <row r="78" s="1" customFormat="1" ht="18" customHeight="1" spans="1:14">
      <c r="A78" s="21">
        <v>11</v>
      </c>
      <c r="B78" s="28" t="s">
        <v>92</v>
      </c>
      <c r="C78" s="23" t="s">
        <v>87</v>
      </c>
      <c r="D78" s="24">
        <v>2</v>
      </c>
      <c r="E78" s="25">
        <v>29</v>
      </c>
      <c r="F78" s="26">
        <v>81.75</v>
      </c>
      <c r="G78" s="27">
        <f t="shared" si="4"/>
        <v>163.5</v>
      </c>
      <c r="H78" s="2"/>
      <c r="I78" s="2"/>
      <c r="J78" s="2"/>
      <c r="K78" s="2"/>
      <c r="L78" s="4"/>
      <c r="M78" s="2"/>
      <c r="N78" s="2"/>
    </row>
    <row r="79" s="1" customFormat="1" ht="18" customHeight="1" spans="1:14">
      <c r="A79" s="21">
        <v>12</v>
      </c>
      <c r="B79" s="28" t="s">
        <v>93</v>
      </c>
      <c r="C79" s="23" t="s">
        <v>41</v>
      </c>
      <c r="D79" s="24">
        <v>302.75</v>
      </c>
      <c r="E79" s="36">
        <v>41.11</v>
      </c>
      <c r="F79" s="26">
        <v>38.75</v>
      </c>
      <c r="G79" s="27">
        <f t="shared" si="4"/>
        <v>11731.56</v>
      </c>
      <c r="H79" s="2"/>
      <c r="I79" s="2"/>
      <c r="J79" s="2"/>
      <c r="K79" s="2"/>
      <c r="L79" s="4"/>
      <c r="M79" s="2"/>
      <c r="N79" s="2"/>
    </row>
    <row r="80" s="1" customFormat="1" ht="18" customHeight="1" spans="1:14">
      <c r="A80" s="21">
        <v>13</v>
      </c>
      <c r="B80" s="28" t="s">
        <v>94</v>
      </c>
      <c r="C80" s="23" t="s">
        <v>41</v>
      </c>
      <c r="D80" s="24">
        <v>39</v>
      </c>
      <c r="E80" s="36">
        <v>102.9</v>
      </c>
      <c r="F80" s="26">
        <v>103.55</v>
      </c>
      <c r="G80" s="27">
        <f t="shared" si="4"/>
        <v>4038.45</v>
      </c>
      <c r="H80" s="2"/>
      <c r="I80" s="2"/>
      <c r="J80" s="2"/>
      <c r="K80" s="2"/>
      <c r="L80" s="4"/>
      <c r="M80" s="2"/>
      <c r="N80" s="2"/>
    </row>
    <row r="81" s="1" customFormat="1" ht="18" customHeight="1" spans="1:14">
      <c r="A81" s="21">
        <v>14</v>
      </c>
      <c r="B81" s="28" t="s">
        <v>95</v>
      </c>
      <c r="C81" s="23" t="s">
        <v>41</v>
      </c>
      <c r="D81" s="24">
        <v>62</v>
      </c>
      <c r="E81" s="36">
        <v>120.34</v>
      </c>
      <c r="F81" s="26">
        <v>111.13</v>
      </c>
      <c r="G81" s="27">
        <f t="shared" si="4"/>
        <v>6890.06</v>
      </c>
      <c r="H81" s="2"/>
      <c r="I81" s="2"/>
      <c r="J81" s="2"/>
      <c r="K81" s="2"/>
      <c r="L81" s="4"/>
      <c r="M81" s="2"/>
      <c r="N81" s="2"/>
    </row>
    <row r="82" s="1" customFormat="1" ht="18" customHeight="1" spans="1:14">
      <c r="A82" s="21">
        <v>15</v>
      </c>
      <c r="B82" s="28" t="s">
        <v>96</v>
      </c>
      <c r="C82" s="23" t="s">
        <v>87</v>
      </c>
      <c r="D82" s="24">
        <v>57</v>
      </c>
      <c r="E82" s="25">
        <v>5.6</v>
      </c>
      <c r="F82" s="26">
        <v>5.45</v>
      </c>
      <c r="G82" s="27">
        <f t="shared" si="4"/>
        <v>310.65</v>
      </c>
      <c r="H82" s="2"/>
      <c r="I82" s="2"/>
      <c r="J82" s="2"/>
      <c r="K82" s="2"/>
      <c r="L82" s="4"/>
      <c r="M82" s="2"/>
      <c r="N82" s="2"/>
    </row>
    <row r="83" s="1" customFormat="1" ht="18" customHeight="1" spans="1:14">
      <c r="A83" s="15" t="s">
        <v>97</v>
      </c>
      <c r="B83" s="16" t="s">
        <v>98</v>
      </c>
      <c r="C83" s="17"/>
      <c r="D83" s="33"/>
      <c r="E83" s="30"/>
      <c r="F83" s="19"/>
      <c r="G83" s="20">
        <f>SUM(G84:G85)</f>
        <v>25005.93</v>
      </c>
      <c r="H83" s="2"/>
      <c r="I83" s="2"/>
      <c r="J83" s="2"/>
      <c r="K83" s="2"/>
      <c r="L83" s="4"/>
      <c r="M83" s="2"/>
      <c r="N83" s="2"/>
    </row>
    <row r="84" s="1" customFormat="1" ht="18" customHeight="1" spans="1:14">
      <c r="A84" s="21">
        <v>1</v>
      </c>
      <c r="B84" s="22" t="s">
        <v>99</v>
      </c>
      <c r="C84" s="32" t="s">
        <v>41</v>
      </c>
      <c r="D84" s="25">
        <v>1167</v>
      </c>
      <c r="E84" s="25">
        <v>9.67</v>
      </c>
      <c r="F84" s="26">
        <v>8.39</v>
      </c>
      <c r="G84" s="27">
        <f t="shared" ref="G84:G104" si="5">ROUND(D84*F84,2)</f>
        <v>9791.13</v>
      </c>
      <c r="H84" s="2"/>
      <c r="I84" s="2"/>
      <c r="J84" s="2"/>
      <c r="K84" s="2"/>
      <c r="L84" s="4"/>
      <c r="M84" s="2"/>
      <c r="N84" s="2"/>
    </row>
    <row r="85" s="1" customFormat="1" ht="18" customHeight="1" spans="1:14">
      <c r="A85" s="21">
        <v>2</v>
      </c>
      <c r="B85" s="22" t="s">
        <v>100</v>
      </c>
      <c r="C85" s="32" t="s">
        <v>19</v>
      </c>
      <c r="D85" s="25">
        <v>60</v>
      </c>
      <c r="E85" s="25">
        <v>237.88</v>
      </c>
      <c r="F85" s="26">
        <v>253.58</v>
      </c>
      <c r="G85" s="27">
        <f t="shared" si="5"/>
        <v>15214.8</v>
      </c>
      <c r="H85" s="2"/>
      <c r="I85" s="2"/>
      <c r="J85" s="2"/>
      <c r="K85" s="2"/>
      <c r="L85" s="4"/>
      <c r="M85" s="2"/>
      <c r="N85" s="2"/>
    </row>
    <row r="86" s="1" customFormat="1" ht="18" customHeight="1" spans="1:14">
      <c r="A86" s="15" t="s">
        <v>101</v>
      </c>
      <c r="B86" s="16" t="s">
        <v>102</v>
      </c>
      <c r="C86" s="17"/>
      <c r="D86" s="33"/>
      <c r="E86" s="30"/>
      <c r="F86" s="19"/>
      <c r="G86" s="20">
        <f>SUM(G87:G104)</f>
        <v>722927.12</v>
      </c>
      <c r="H86" s="2"/>
      <c r="I86" s="2"/>
      <c r="J86" s="2"/>
      <c r="K86" s="2"/>
      <c r="L86" s="4"/>
      <c r="M86" s="2"/>
      <c r="N86" s="2"/>
    </row>
    <row r="87" s="1" customFormat="1" ht="18" customHeight="1" spans="1:14">
      <c r="A87" s="21">
        <v>1</v>
      </c>
      <c r="B87" s="22" t="s">
        <v>82</v>
      </c>
      <c r="C87" s="32" t="s">
        <v>32</v>
      </c>
      <c r="D87" s="24">
        <v>376</v>
      </c>
      <c r="E87" s="25">
        <v>14.56</v>
      </c>
      <c r="F87" s="26">
        <v>12.08</v>
      </c>
      <c r="G87" s="27">
        <f t="shared" si="5"/>
        <v>4542.08</v>
      </c>
      <c r="H87" s="2"/>
      <c r="I87" s="2"/>
      <c r="J87" s="2"/>
      <c r="K87" s="2"/>
      <c r="L87" s="4"/>
      <c r="M87" s="2"/>
      <c r="N87" s="2"/>
    </row>
    <row r="88" s="1" customFormat="1" ht="18" customHeight="1" spans="1:14">
      <c r="A88" s="21">
        <v>2</v>
      </c>
      <c r="B88" s="22" t="s">
        <v>103</v>
      </c>
      <c r="C88" s="32" t="s">
        <v>41</v>
      </c>
      <c r="D88" s="25">
        <v>221</v>
      </c>
      <c r="E88" s="25">
        <v>38.56</v>
      </c>
      <c r="F88" s="26">
        <v>28.84</v>
      </c>
      <c r="G88" s="27">
        <f t="shared" si="5"/>
        <v>6373.64</v>
      </c>
      <c r="H88" s="2"/>
      <c r="I88" s="2"/>
      <c r="J88" s="2"/>
      <c r="K88" s="2"/>
      <c r="L88" s="4"/>
      <c r="M88" s="2"/>
      <c r="N88" s="2"/>
    </row>
    <row r="89" s="1" customFormat="1" ht="18" customHeight="1" spans="1:14">
      <c r="A89" s="21">
        <v>3</v>
      </c>
      <c r="B89" s="22" t="s">
        <v>104</v>
      </c>
      <c r="C89" s="32" t="s">
        <v>41</v>
      </c>
      <c r="D89" s="25">
        <v>515</v>
      </c>
      <c r="E89" s="25">
        <v>19.24</v>
      </c>
      <c r="F89" s="26">
        <v>22.62</v>
      </c>
      <c r="G89" s="27">
        <f t="shared" si="5"/>
        <v>11649.3</v>
      </c>
      <c r="H89" s="2"/>
      <c r="I89" s="2"/>
      <c r="J89" s="2"/>
      <c r="K89" s="2"/>
      <c r="L89" s="4"/>
      <c r="M89" s="2"/>
      <c r="N89" s="2"/>
    </row>
    <row r="90" s="1" customFormat="1" ht="18" customHeight="1" spans="1:14">
      <c r="A90" s="21">
        <v>4</v>
      </c>
      <c r="B90" s="22" t="s">
        <v>105</v>
      </c>
      <c r="C90" s="32" t="s">
        <v>21</v>
      </c>
      <c r="D90" s="25">
        <v>572.4</v>
      </c>
      <c r="E90" s="25">
        <v>288.08</v>
      </c>
      <c r="F90" s="26">
        <v>230.81</v>
      </c>
      <c r="G90" s="27">
        <f t="shared" si="5"/>
        <v>132115.64</v>
      </c>
      <c r="H90" s="2"/>
      <c r="I90" s="2"/>
      <c r="J90" s="2"/>
      <c r="K90" s="2"/>
      <c r="L90" s="4"/>
      <c r="M90" s="2"/>
      <c r="N90" s="2"/>
    </row>
    <row r="91" s="1" customFormat="1" ht="18" customHeight="1" spans="1:14">
      <c r="A91" s="21">
        <v>5</v>
      </c>
      <c r="B91" s="22" t="s">
        <v>20</v>
      </c>
      <c r="C91" s="32" t="s">
        <v>21</v>
      </c>
      <c r="D91" s="25">
        <v>1933</v>
      </c>
      <c r="E91" s="25">
        <v>56.77</v>
      </c>
      <c r="F91" s="26">
        <v>53.46</v>
      </c>
      <c r="G91" s="27">
        <f t="shared" si="5"/>
        <v>103338.18</v>
      </c>
      <c r="H91" s="2"/>
      <c r="I91" s="2"/>
      <c r="J91" s="2"/>
      <c r="K91" s="2"/>
      <c r="L91" s="4"/>
      <c r="M91" s="2"/>
      <c r="N91" s="2"/>
    </row>
    <row r="92" s="1" customFormat="1" ht="18" customHeight="1" spans="1:14">
      <c r="A92" s="21">
        <v>6</v>
      </c>
      <c r="B92" s="22" t="s">
        <v>22</v>
      </c>
      <c r="C92" s="32" t="s">
        <v>21</v>
      </c>
      <c r="D92" s="25">
        <v>1613</v>
      </c>
      <c r="E92" s="25">
        <v>6.1</v>
      </c>
      <c r="F92" s="26">
        <v>5.59</v>
      </c>
      <c r="G92" s="27">
        <f t="shared" si="5"/>
        <v>9016.67</v>
      </c>
      <c r="H92" s="2"/>
      <c r="I92" s="2"/>
      <c r="J92" s="2"/>
      <c r="K92" s="2"/>
      <c r="L92" s="4"/>
      <c r="M92" s="2"/>
      <c r="N92" s="2"/>
    </row>
    <row r="93" s="1" customFormat="1" ht="18" customHeight="1" spans="1:14">
      <c r="A93" s="21">
        <v>7</v>
      </c>
      <c r="B93" s="22" t="s">
        <v>26</v>
      </c>
      <c r="C93" s="32" t="s">
        <v>21</v>
      </c>
      <c r="D93" s="25">
        <v>106.5</v>
      </c>
      <c r="E93" s="25">
        <v>457.62</v>
      </c>
      <c r="F93" s="26">
        <v>151.32</v>
      </c>
      <c r="G93" s="27">
        <f t="shared" si="5"/>
        <v>16115.58</v>
      </c>
      <c r="H93" s="2"/>
      <c r="I93" s="2"/>
      <c r="J93" s="2"/>
      <c r="K93" s="2"/>
      <c r="L93" s="4"/>
      <c r="M93" s="2"/>
      <c r="N93" s="2"/>
    </row>
    <row r="94" s="1" customFormat="1" ht="18" customHeight="1" spans="1:14">
      <c r="A94" s="21">
        <v>8</v>
      </c>
      <c r="B94" s="22" t="s">
        <v>106</v>
      </c>
      <c r="C94" s="32" t="s">
        <v>41</v>
      </c>
      <c r="D94" s="25">
        <v>990</v>
      </c>
      <c r="E94" s="25">
        <v>187.97</v>
      </c>
      <c r="F94" s="26">
        <v>186.63</v>
      </c>
      <c r="G94" s="27">
        <f t="shared" si="5"/>
        <v>184763.7</v>
      </c>
      <c r="H94" s="2"/>
      <c r="I94" s="2"/>
      <c r="J94" s="2"/>
      <c r="K94" s="2"/>
      <c r="L94" s="4"/>
      <c r="M94" s="2"/>
      <c r="N94" s="2"/>
    </row>
    <row r="95" s="1" customFormat="1" ht="18" customHeight="1" spans="1:14">
      <c r="A95" s="21">
        <v>9</v>
      </c>
      <c r="B95" s="22" t="s">
        <v>107</v>
      </c>
      <c r="C95" s="32" t="s">
        <v>34</v>
      </c>
      <c r="D95" s="25">
        <v>3666</v>
      </c>
      <c r="E95" s="25">
        <v>6.83</v>
      </c>
      <c r="F95" s="26">
        <v>2.14</v>
      </c>
      <c r="G95" s="27">
        <f t="shared" si="5"/>
        <v>7845.24</v>
      </c>
      <c r="H95" s="2"/>
      <c r="I95" s="2"/>
      <c r="J95" s="2"/>
      <c r="K95" s="2"/>
      <c r="L95" s="4"/>
      <c r="M95" s="2"/>
      <c r="N95" s="2"/>
    </row>
    <row r="96" s="1" customFormat="1" ht="18" customHeight="1" spans="1:14">
      <c r="A96" s="21">
        <v>10</v>
      </c>
      <c r="B96" s="22" t="s">
        <v>108</v>
      </c>
      <c r="C96" s="32" t="s">
        <v>21</v>
      </c>
      <c r="D96" s="25">
        <v>91.8</v>
      </c>
      <c r="E96" s="25">
        <v>1106.42</v>
      </c>
      <c r="F96" s="26">
        <v>593.71</v>
      </c>
      <c r="G96" s="27">
        <f t="shared" si="5"/>
        <v>54502.58</v>
      </c>
      <c r="H96" s="2"/>
      <c r="I96" s="2"/>
      <c r="J96" s="2"/>
      <c r="K96" s="2"/>
      <c r="L96" s="4"/>
      <c r="M96" s="2"/>
      <c r="N96" s="2"/>
    </row>
    <row r="97" s="1" customFormat="1" ht="18" customHeight="1" spans="1:14">
      <c r="A97" s="21">
        <v>11</v>
      </c>
      <c r="B97" s="22" t="s">
        <v>109</v>
      </c>
      <c r="C97" s="32" t="s">
        <v>32</v>
      </c>
      <c r="D97" s="25">
        <v>817.6</v>
      </c>
      <c r="E97" s="25">
        <v>60.42</v>
      </c>
      <c r="F97" s="26">
        <v>53.66</v>
      </c>
      <c r="G97" s="27">
        <f t="shared" si="5"/>
        <v>43872.42</v>
      </c>
      <c r="H97" s="2"/>
      <c r="I97" s="2"/>
      <c r="J97" s="2"/>
      <c r="K97" s="2"/>
      <c r="L97" s="4"/>
      <c r="M97" s="2"/>
      <c r="N97" s="2"/>
    </row>
    <row r="98" s="1" customFormat="1" ht="18" customHeight="1" spans="1:14">
      <c r="A98" s="21">
        <v>12</v>
      </c>
      <c r="B98" s="22" t="s">
        <v>40</v>
      </c>
      <c r="C98" s="32" t="s">
        <v>41</v>
      </c>
      <c r="D98" s="25">
        <v>2841</v>
      </c>
      <c r="E98" s="25">
        <v>65.03</v>
      </c>
      <c r="F98" s="26">
        <v>2.49</v>
      </c>
      <c r="G98" s="27">
        <f t="shared" si="5"/>
        <v>7074.09</v>
      </c>
      <c r="H98" s="2"/>
      <c r="I98" s="2"/>
      <c r="J98" s="2"/>
      <c r="K98" s="2"/>
      <c r="L98" s="4"/>
      <c r="M98" s="2"/>
      <c r="N98" s="2"/>
    </row>
    <row r="99" s="1" customFormat="1" ht="18" customHeight="1" spans="1:14">
      <c r="A99" s="21">
        <v>13</v>
      </c>
      <c r="B99" s="22" t="s">
        <v>42</v>
      </c>
      <c r="C99" s="32" t="s">
        <v>41</v>
      </c>
      <c r="D99" s="25">
        <v>2841</v>
      </c>
      <c r="E99" s="25">
        <v>67.41</v>
      </c>
      <c r="F99" s="26">
        <v>2.62</v>
      </c>
      <c r="G99" s="27">
        <f t="shared" si="5"/>
        <v>7443.42</v>
      </c>
      <c r="H99" s="2"/>
      <c r="I99" s="2"/>
      <c r="J99" s="2"/>
      <c r="K99" s="2"/>
      <c r="L99" s="4"/>
      <c r="M99" s="2"/>
      <c r="N99" s="2"/>
    </row>
    <row r="100" s="1" customFormat="1" ht="18" customHeight="1" spans="1:14">
      <c r="A100" s="21">
        <v>14</v>
      </c>
      <c r="B100" s="22" t="s">
        <v>110</v>
      </c>
      <c r="C100" s="32" t="s">
        <v>21</v>
      </c>
      <c r="D100" s="25">
        <v>277.5</v>
      </c>
      <c r="E100" s="25">
        <v>566.54</v>
      </c>
      <c r="F100" s="26">
        <v>172.91</v>
      </c>
      <c r="G100" s="27">
        <f t="shared" si="5"/>
        <v>47982.53</v>
      </c>
      <c r="H100" s="2"/>
      <c r="I100" s="2"/>
      <c r="J100" s="2"/>
      <c r="K100" s="2"/>
      <c r="L100" s="4"/>
      <c r="M100" s="2"/>
      <c r="N100" s="2"/>
    </row>
    <row r="101" s="1" customFormat="1" ht="18" customHeight="1" spans="1:14">
      <c r="A101" s="21">
        <v>16</v>
      </c>
      <c r="B101" s="28" t="s">
        <v>85</v>
      </c>
      <c r="C101" s="32" t="s">
        <v>32</v>
      </c>
      <c r="D101" s="25">
        <v>376</v>
      </c>
      <c r="E101" s="25">
        <v>193.04</v>
      </c>
      <c r="F101" s="26">
        <v>194.02</v>
      </c>
      <c r="G101" s="27">
        <f t="shared" si="5"/>
        <v>72951.52</v>
      </c>
      <c r="H101" s="2"/>
      <c r="I101" s="2"/>
      <c r="J101" s="2"/>
      <c r="K101" s="2"/>
      <c r="L101" s="4"/>
      <c r="M101" s="2"/>
      <c r="N101" s="2"/>
    </row>
    <row r="102" s="1" customFormat="1" ht="18" customHeight="1" spans="1:14">
      <c r="A102" s="21">
        <v>17</v>
      </c>
      <c r="B102" s="28" t="s">
        <v>86</v>
      </c>
      <c r="C102" s="23" t="s">
        <v>87</v>
      </c>
      <c r="D102" s="24">
        <v>14</v>
      </c>
      <c r="E102" s="25">
        <v>74.29</v>
      </c>
      <c r="F102" s="26">
        <v>74.4</v>
      </c>
      <c r="G102" s="27">
        <f t="shared" si="5"/>
        <v>1041.6</v>
      </c>
      <c r="H102" s="2"/>
      <c r="I102" s="2"/>
      <c r="J102" s="2"/>
      <c r="K102" s="2"/>
      <c r="L102" s="4"/>
      <c r="M102" s="2"/>
      <c r="N102" s="2"/>
    </row>
    <row r="103" s="1" customFormat="1" ht="18" customHeight="1" spans="1:14">
      <c r="A103" s="21">
        <v>18</v>
      </c>
      <c r="B103" s="28" t="s">
        <v>93</v>
      </c>
      <c r="C103" s="32" t="s">
        <v>41</v>
      </c>
      <c r="D103" s="25">
        <v>310.5</v>
      </c>
      <c r="E103" s="25">
        <v>41.12</v>
      </c>
      <c r="F103" s="26">
        <v>38.75</v>
      </c>
      <c r="G103" s="27">
        <f t="shared" si="5"/>
        <v>12031.88</v>
      </c>
      <c r="H103" s="2"/>
      <c r="I103" s="2"/>
      <c r="J103" s="2"/>
      <c r="K103" s="2"/>
      <c r="L103" s="4"/>
      <c r="M103" s="2"/>
      <c r="N103" s="2"/>
    </row>
    <row r="104" s="1" customFormat="1" ht="18" customHeight="1" spans="1:14">
      <c r="A104" s="21">
        <v>19</v>
      </c>
      <c r="B104" s="28" t="s">
        <v>96</v>
      </c>
      <c r="C104" s="23" t="s">
        <v>87</v>
      </c>
      <c r="D104" s="24">
        <v>49</v>
      </c>
      <c r="E104" s="25">
        <v>5.65</v>
      </c>
      <c r="F104" s="26">
        <v>5.45</v>
      </c>
      <c r="G104" s="27">
        <f t="shared" si="5"/>
        <v>267.05</v>
      </c>
      <c r="H104" s="2"/>
      <c r="I104" s="2"/>
      <c r="J104" s="2"/>
      <c r="K104" s="2"/>
      <c r="L104" s="4"/>
      <c r="M104" s="2"/>
      <c r="N104" s="2"/>
    </row>
    <row r="105" s="1" customFormat="1" ht="18" customHeight="1" spans="1:14">
      <c r="A105" s="37" t="s">
        <v>111</v>
      </c>
      <c r="B105" s="38" t="s">
        <v>112</v>
      </c>
      <c r="C105" s="32"/>
      <c r="D105" s="25"/>
      <c r="E105" s="25"/>
      <c r="F105" s="19"/>
      <c r="G105" s="20">
        <f>G4+G9+G28+G32+G67+G83+G86</f>
        <v>7275384.76</v>
      </c>
      <c r="H105" s="2"/>
      <c r="I105" s="39"/>
      <c r="J105" s="39"/>
      <c r="K105" s="2"/>
      <c r="L105" s="4"/>
      <c r="M105" s="2"/>
      <c r="N105" s="2"/>
    </row>
    <row r="106" s="1" customFormat="1" ht="18" customHeight="1" spans="1:14">
      <c r="A106" s="37" t="s">
        <v>113</v>
      </c>
      <c r="B106" s="40" t="s">
        <v>114</v>
      </c>
      <c r="C106" s="41" t="s">
        <v>115</v>
      </c>
      <c r="D106" s="19">
        <v>2</v>
      </c>
      <c r="E106" s="19"/>
      <c r="F106" s="19">
        <f>G105</f>
        <v>7275384.76</v>
      </c>
      <c r="G106" s="20">
        <f>ROUND(D106*F106/100,2)</f>
        <v>145507.7</v>
      </c>
      <c r="H106" s="2"/>
      <c r="I106" s="2"/>
      <c r="J106" s="2"/>
      <c r="K106" s="2"/>
      <c r="L106" s="4"/>
      <c r="M106" s="2"/>
      <c r="N106" s="2"/>
    </row>
    <row r="107" s="1" customFormat="1" ht="18" customHeight="1" spans="1:14">
      <c r="A107" s="37" t="s">
        <v>116</v>
      </c>
      <c r="B107" s="38" t="s">
        <v>117</v>
      </c>
      <c r="C107" s="26"/>
      <c r="D107" s="19"/>
      <c r="E107" s="19"/>
      <c r="F107" s="19"/>
      <c r="G107" s="20">
        <f>G105+G106</f>
        <v>7420892.46</v>
      </c>
      <c r="H107" s="2"/>
      <c r="I107" s="2"/>
      <c r="J107" s="2"/>
      <c r="K107" s="2"/>
      <c r="L107" s="4"/>
      <c r="M107" s="2"/>
      <c r="N107" s="2"/>
    </row>
    <row r="108" s="1" customFormat="1" ht="18" customHeight="1" spans="1:14">
      <c r="A108" s="42"/>
      <c r="B108" s="43"/>
      <c r="C108" s="43"/>
      <c r="D108" s="43"/>
      <c r="E108" s="43"/>
      <c r="F108" s="43"/>
      <c r="G108" s="44"/>
      <c r="H108" s="2"/>
      <c r="I108" s="2"/>
      <c r="J108" s="2"/>
      <c r="K108" s="2"/>
      <c r="L108" s="4"/>
      <c r="M108" s="2"/>
      <c r="N108" s="2"/>
    </row>
    <row r="109" s="1" customFormat="1" ht="18" customHeight="1" spans="1:14">
      <c r="A109" s="2"/>
      <c r="B109" s="2"/>
      <c r="C109" s="2"/>
      <c r="D109" s="3"/>
      <c r="E109" s="3"/>
      <c r="F109" s="3"/>
      <c r="G109" s="3"/>
      <c r="H109" s="2"/>
      <c r="I109" s="2"/>
      <c r="J109" s="2"/>
      <c r="K109" s="2"/>
      <c r="L109" s="4"/>
      <c r="M109" s="2"/>
      <c r="N109" s="2"/>
    </row>
    <row r="110" s="1" customFormat="1" ht="18" customHeight="1" spans="1:14">
      <c r="A110" s="2"/>
      <c r="B110" s="2"/>
      <c r="C110" s="2"/>
      <c r="D110" s="3"/>
      <c r="E110" s="3"/>
      <c r="F110" s="3"/>
      <c r="G110" s="3"/>
      <c r="H110" s="2"/>
      <c r="I110" s="2"/>
      <c r="J110" s="2"/>
      <c r="K110" s="2"/>
      <c r="L110" s="4"/>
      <c r="M110" s="2"/>
      <c r="N110" s="2"/>
    </row>
    <row r="111" s="1" customFormat="1" ht="18" customHeight="1" spans="1:14">
      <c r="A111" s="2"/>
      <c r="B111" s="2"/>
      <c r="C111" s="2"/>
      <c r="D111" s="3"/>
      <c r="E111" s="3"/>
      <c r="F111" s="3"/>
      <c r="G111" s="3"/>
      <c r="H111" s="2"/>
      <c r="I111" s="2"/>
      <c r="J111" s="2"/>
      <c r="K111" s="2"/>
      <c r="L111" s="4"/>
      <c r="M111" s="2"/>
      <c r="N111" s="2"/>
    </row>
    <row r="112" s="1" customFormat="1" ht="18" customHeight="1" spans="1:14">
      <c r="A112" s="2"/>
      <c r="B112" s="2"/>
      <c r="C112" s="2"/>
      <c r="D112" s="3"/>
      <c r="E112" s="3"/>
      <c r="F112" s="3"/>
      <c r="G112" s="3"/>
      <c r="H112" s="2"/>
      <c r="I112" s="2"/>
      <c r="J112" s="2"/>
      <c r="K112" s="2"/>
      <c r="L112" s="4"/>
      <c r="M112" s="2"/>
      <c r="N112" s="2"/>
    </row>
    <row r="113" s="1" customFormat="1" ht="18" customHeight="1" spans="1:14">
      <c r="A113" s="2"/>
      <c r="B113" s="2"/>
      <c r="C113" s="2"/>
      <c r="D113" s="3"/>
      <c r="E113" s="3"/>
      <c r="F113" s="3"/>
      <c r="G113" s="3"/>
      <c r="H113" s="2"/>
      <c r="I113" s="2"/>
      <c r="J113" s="2"/>
      <c r="K113" s="2"/>
      <c r="L113" s="4"/>
      <c r="M113" s="2"/>
      <c r="N113" s="2"/>
    </row>
    <row r="114" s="1" customFormat="1" ht="18" customHeight="1" spans="1:14">
      <c r="A114" s="2"/>
      <c r="B114" s="2"/>
      <c r="C114" s="2"/>
      <c r="D114" s="3"/>
      <c r="E114" s="3"/>
      <c r="F114" s="3"/>
      <c r="G114" s="3"/>
      <c r="H114" s="2"/>
      <c r="I114" s="2"/>
      <c r="J114" s="2"/>
      <c r="K114" s="2"/>
      <c r="L114" s="4"/>
      <c r="M114" s="2"/>
      <c r="N114" s="2"/>
    </row>
    <row r="115" s="1" customFormat="1" ht="18" customHeight="1" spans="1:14">
      <c r="A115" s="2"/>
      <c r="B115" s="2"/>
      <c r="C115" s="2"/>
      <c r="D115" s="3"/>
      <c r="E115" s="3"/>
      <c r="F115" s="3"/>
      <c r="G115" s="3"/>
      <c r="H115" s="2"/>
      <c r="I115" s="2"/>
      <c r="J115" s="2"/>
      <c r="K115" s="2"/>
      <c r="L115" s="4"/>
      <c r="M115" s="2"/>
      <c r="N115" s="2"/>
    </row>
    <row r="116" s="1" customFormat="1" ht="18" customHeight="1" spans="1:14">
      <c r="A116" s="2"/>
      <c r="B116" s="2"/>
      <c r="C116" s="2"/>
      <c r="D116" s="3"/>
      <c r="E116" s="3"/>
      <c r="F116" s="3"/>
      <c r="G116" s="3"/>
      <c r="H116" s="2"/>
      <c r="I116" s="2"/>
      <c r="J116" s="2"/>
      <c r="K116" s="2"/>
      <c r="L116" s="4"/>
      <c r="M116" s="2"/>
      <c r="N116" s="2"/>
    </row>
    <row r="117" s="1" customFormat="1" ht="18" customHeight="1" spans="1:14">
      <c r="A117" s="2"/>
      <c r="B117" s="2"/>
      <c r="C117" s="2"/>
      <c r="D117" s="3"/>
      <c r="E117" s="3"/>
      <c r="F117" s="3"/>
      <c r="G117" s="3"/>
      <c r="H117" s="2"/>
      <c r="I117" s="2"/>
      <c r="J117" s="2"/>
      <c r="K117" s="2"/>
      <c r="L117" s="4"/>
      <c r="M117" s="2"/>
      <c r="N117" s="2"/>
    </row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</sheetData>
  <sheetProtection formatCells="0" formatColumns="0" formatRows="0" insertRows="0" insertColumns="0" insertHyperlinks="0" deleteColumns="0" deleteRows="0" sort="0" autoFilter="0" pivotTables="0"/>
  <mergeCells count="3">
    <mergeCell ref="A1:G1"/>
    <mergeCell ref="F2:G2"/>
    <mergeCell ref="A108:G108"/>
  </mergeCells>
  <printOptions horizontalCentered="1"/>
  <pageMargins left="0.472222222222222" right="0.472222222222222" top="0.786805555555556" bottom="0.590277777777778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WWO_wpscloud_20260209122113-ac0352cb9e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包1劳务分包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杉</cp:lastModifiedBy>
  <dcterms:created xsi:type="dcterms:W3CDTF">2026-03-04T08:53:00Z</dcterms:created>
  <dcterms:modified xsi:type="dcterms:W3CDTF">2026-04-24T04:31:50Z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3400A16EBB89D90C9382A76967D59D0E_41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