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4" firstSheet="1"/>
  </bookViews>
  <sheets>
    <sheet name="包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<sst xmlns="http://schemas.openxmlformats.org/spreadsheetml/2006/main" count="108" uniqueCount="74">
  <si>
    <t>彭水自治县2023年汉葭片区老旧小区配套基础设施建设项目（燃气部分）安装部分）-专业分包</t>
  </si>
  <si>
    <t>单位：元</t>
  </si>
  <si>
    <t>序号</t>
  </si>
  <si>
    <t>项目名称</t>
  </si>
  <si>
    <t>单位</t>
  </si>
  <si>
    <t>工程量</t>
  </si>
  <si>
    <t>单价</t>
  </si>
  <si>
    <t>合价</t>
  </si>
  <si>
    <t>一</t>
  </si>
  <si>
    <t>劳务费用</t>
  </si>
  <si>
    <t>（一）</t>
  </si>
  <si>
    <t>土石方工程</t>
  </si>
  <si>
    <t>挖沟槽土方</t>
  </si>
  <si>
    <t>m3</t>
  </si>
  <si>
    <t>挖沟槽石方</t>
  </si>
  <si>
    <t>回填方</t>
  </si>
  <si>
    <t>（二）</t>
  </si>
  <si>
    <t>管网工程</t>
  </si>
  <si>
    <t>不锈钢无缝钢管 D57*3.5</t>
  </si>
  <si>
    <t>m</t>
  </si>
  <si>
    <t>不锈钢无缝钢管 D40*3</t>
  </si>
  <si>
    <t>PE100聚乙烯燃气管DN90（中压）</t>
  </si>
  <si>
    <t>PE100聚乙烯燃气管DN63（中压）</t>
  </si>
  <si>
    <t>PE100聚乙烯燃气管DN63（低压）</t>
  </si>
  <si>
    <t>PE100聚乙烯燃气管DN40（低压）</t>
  </si>
  <si>
    <t>管道氮气置换</t>
  </si>
  <si>
    <t>燃气管道明堡沟</t>
  </si>
  <si>
    <t>警示带铺设</t>
  </si>
  <si>
    <t>双线示踪线铺设</t>
  </si>
  <si>
    <t>燃气标志桩</t>
  </si>
  <si>
    <t>个</t>
  </si>
  <si>
    <t>燃气标志砖</t>
  </si>
  <si>
    <t>不锈钢钢塑转换PEdn40/D32</t>
  </si>
  <si>
    <t>钢塑转换De63/D57</t>
  </si>
  <si>
    <t>DN50 3PE防腐钢制套管</t>
  </si>
  <si>
    <t>球阀</t>
  </si>
  <si>
    <t>螺纹球阀DN25</t>
  </si>
  <si>
    <t>塑料堵头</t>
  </si>
  <si>
    <t>堵头</t>
  </si>
  <si>
    <t>悬挂式调压箱型号 RX0.4/120B</t>
  </si>
  <si>
    <t>组</t>
  </si>
  <si>
    <t>PE球阀阀井</t>
  </si>
  <si>
    <t>座</t>
  </si>
  <si>
    <t>管道支架</t>
  </si>
  <si>
    <t>套</t>
  </si>
  <si>
    <t>接地极</t>
  </si>
  <si>
    <t>根</t>
  </si>
  <si>
    <t>接地母线-40*4</t>
  </si>
  <si>
    <t>接地跨接线</t>
  </si>
  <si>
    <t>处</t>
  </si>
  <si>
    <t>接地装置</t>
  </si>
  <si>
    <t>（三）</t>
  </si>
  <si>
    <t>安装工程</t>
  </si>
  <si>
    <t>不锈钢管 D20</t>
  </si>
  <si>
    <t>不锈钢管 D32</t>
  </si>
  <si>
    <t>热镀锌钢套管 DN50*4</t>
  </si>
  <si>
    <t>螺纹球阀</t>
  </si>
  <si>
    <t>管道燃气自闭阀</t>
  </si>
  <si>
    <t>带底座球阀</t>
  </si>
  <si>
    <t>燃气具用不锈钢波纹软管</t>
  </si>
  <si>
    <t>燃气输送用不锈钢波纹软管</t>
  </si>
  <si>
    <t>不锈钢波纹软管</t>
  </si>
  <si>
    <t>燃气表</t>
  </si>
  <si>
    <t>台</t>
  </si>
  <si>
    <t>家用报警器</t>
  </si>
  <si>
    <t>管道支吊架 DN15</t>
  </si>
  <si>
    <t>管道支吊架 DN25</t>
  </si>
  <si>
    <t>二</t>
  </si>
  <si>
    <t>措施项目费（含安全文明施工费，施工围挡费，交通组织费，地上、地下设施、建筑物的临时保护措施费，高空作业费等费用）</t>
  </si>
  <si>
    <t>%</t>
  </si>
  <si>
    <t>三</t>
  </si>
  <si>
    <t>税金</t>
  </si>
  <si>
    <t>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</si>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</sst>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selection activeCell="L19" sqref="L19"/>
    </sheetView>
  </sheetViews>
  <sheetFormatPr defaultColWidth="9" defaultRowHeight="13.5"/>
  <cols>
    <col min="1" max="1" width="5.625" style="2" customWidth="1"/>
    <col min="2" max="2" width="30.625" style="2" customWidth="1"/>
    <col min="3" max="3" width="5.625" style="2" customWidth="1"/>
    <col min="4" max="4" width="10.625" style="3" customWidth="1"/>
    <col min="5" max="5" width="12.625" style="3" customWidth="1"/>
    <col min="6" max="6" width="13.625" style="3" customWidth="1"/>
    <col min="7" max="15" width="9" style="2"/>
    <col min="16" max="16384" width="9" style="1"/>
  </cols>
  <sheetData>
    <row r="1" s="1" customFormat="1" ht="66" customHeight="1" spans="1:15">
      <c r="A1" s="4" t="s">
        <v>0</v>
      </c>
      <c r="B1" s="4"/>
      <c r="C1" s="4"/>
      <c r="D1" s="5"/>
      <c r="E1" s="5"/>
      <c r="F1" s="5"/>
      <c r="G1" s="2"/>
      <c r="H1" s="2"/>
      <c r="I1" s="2"/>
      <c r="J1" s="2"/>
      <c r="K1" s="2"/>
      <c r="L1" s="2"/>
      <c r="M1" s="2"/>
      <c r="N1" s="2"/>
      <c r="O1" s="2"/>
    </row>
    <row r="2" s="1" customFormat="1" ht="18" customHeight="1" spans="1:15">
      <c r="A2" s="4"/>
      <c r="B2" s="4"/>
      <c r="C2" s="4"/>
      <c r="D2" s="5"/>
      <c r="E2" s="6" t="s">
        <v>1</v>
      </c>
      <c r="F2" s="6"/>
      <c r="G2" s="2"/>
      <c r="H2" s="2"/>
      <c r="I2" s="2"/>
      <c r="J2" s="2"/>
      <c r="K2" s="2"/>
      <c r="L2" s="2"/>
      <c r="M2" s="2"/>
      <c r="N2" s="2"/>
      <c r="O2" s="2"/>
    </row>
    <row r="3" s="1" customFormat="1" ht="18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2"/>
      <c r="H3" s="2"/>
      <c r="I3" s="2"/>
      <c r="J3" s="2"/>
      <c r="K3" s="2"/>
      <c r="L3" s="2"/>
      <c r="M3" s="2"/>
      <c r="N3" s="2"/>
      <c r="O3" s="2"/>
    </row>
    <row r="4" s="1" customFormat="1" ht="18" customHeight="1" spans="1:15">
      <c r="A4" s="7" t="s">
        <v>8</v>
      </c>
      <c r="B4" s="7" t="s">
        <v>9</v>
      </c>
      <c r="C4" s="7"/>
      <c r="D4" s="8"/>
      <c r="E4" s="8"/>
      <c r="F4" s="8">
        <f>F5+F9+F36</f>
        <v>1348497.61</v>
      </c>
      <c r="G4" s="2"/>
      <c r="H4" s="2"/>
      <c r="I4" s="2"/>
      <c r="J4" s="2"/>
      <c r="K4" s="2"/>
      <c r="L4" s="2"/>
      <c r="M4" s="2"/>
      <c r="N4" s="2"/>
      <c r="O4" s="2"/>
    </row>
    <row r="5" s="1" customFormat="1" ht="18" customHeight="1" spans="1:15">
      <c r="A5" s="7" t="s">
        <v>10</v>
      </c>
      <c r="B5" s="9" t="s">
        <v>11</v>
      </c>
      <c r="C5" s="10"/>
      <c r="D5" s="11"/>
      <c r="E5" s="11"/>
      <c r="F5" s="8">
        <f>SUM(F6:F8)</f>
        <v>85426.22</v>
      </c>
      <c r="G5" s="2"/>
      <c r="H5" s="2"/>
      <c r="I5" s="2"/>
      <c r="J5" s="2"/>
      <c r="K5" s="2"/>
      <c r="L5" s="2"/>
      <c r="M5" s="2"/>
      <c r="N5" s="2"/>
      <c r="O5" s="2"/>
    </row>
    <row r="6" s="1" customFormat="1" ht="18" customHeight="1" spans="1:15">
      <c r="A6" s="10">
        <v>1</v>
      </c>
      <c r="B6" s="12" t="s">
        <v>12</v>
      </c>
      <c r="C6" s="10" t="s">
        <v>13</v>
      </c>
      <c r="D6" s="11">
        <v>1363.17</v>
      </c>
      <c r="E6" s="11">
        <v>12.56</v>
      </c>
      <c r="F6" s="11">
        <f t="shared" ref="F6:F8" si="0">ROUND(D6*E6,2)</f>
        <v>17121.42</v>
      </c>
      <c r="G6" s="2"/>
      <c r="H6" s="2"/>
      <c r="I6" s="2"/>
      <c r="J6" s="2"/>
      <c r="K6" s="2"/>
      <c r="L6" s="2"/>
      <c r="M6" s="2"/>
      <c r="N6" s="2"/>
      <c r="O6" s="2"/>
    </row>
    <row r="7" s="1" customFormat="1" ht="18" customHeight="1" spans="1:15">
      <c r="A7" s="10">
        <v>2</v>
      </c>
      <c r="B7" s="12" t="s">
        <v>14</v>
      </c>
      <c r="C7" s="10" t="s">
        <v>13</v>
      </c>
      <c r="D7" s="11">
        <v>340.79</v>
      </c>
      <c r="E7" s="11">
        <v>65.98</v>
      </c>
      <c r="F7" s="11">
        <f t="shared" si="0"/>
        <v>22485.32</v>
      </c>
      <c r="G7" s="2"/>
      <c r="H7" s="2"/>
      <c r="I7" s="2"/>
      <c r="J7" s="2"/>
      <c r="K7" s="2"/>
      <c r="L7" s="2"/>
      <c r="M7" s="2"/>
      <c r="N7" s="2"/>
      <c r="O7" s="2"/>
    </row>
    <row r="8" s="1" customFormat="1" ht="18" customHeight="1" spans="1:15">
      <c r="A8" s="10">
        <v>3</v>
      </c>
      <c r="B8" s="12" t="s">
        <v>15</v>
      </c>
      <c r="C8" s="10" t="s">
        <v>13</v>
      </c>
      <c r="D8" s="11">
        <v>1703.96</v>
      </c>
      <c r="E8" s="11">
        <v>26.89</v>
      </c>
      <c r="F8" s="11">
        <f t="shared" si="0"/>
        <v>45819.48</v>
      </c>
      <c r="G8" s="2"/>
      <c r="H8" s="2"/>
      <c r="I8" s="2"/>
      <c r="J8" s="2"/>
      <c r="K8" s="2"/>
      <c r="L8" s="2"/>
      <c r="M8" s="2"/>
      <c r="N8" s="2"/>
      <c r="O8" s="2"/>
    </row>
    <row r="9" s="1" customFormat="1" ht="18" customHeight="1" spans="1:15">
      <c r="A9" s="7" t="s">
        <v>16</v>
      </c>
      <c r="B9" s="9" t="s">
        <v>17</v>
      </c>
      <c r="C9" s="10"/>
      <c r="D9" s="11"/>
      <c r="E9" s="11"/>
      <c r="F9" s="8">
        <f>SUM(F10:F35)</f>
        <v>388925.85</v>
      </c>
      <c r="G9" s="2"/>
      <c r="H9" s="2"/>
      <c r="I9" s="2"/>
      <c r="J9" s="2"/>
      <c r="K9" s="2"/>
      <c r="L9" s="2"/>
      <c r="M9" s="2"/>
      <c r="N9" s="2"/>
      <c r="O9" s="2"/>
    </row>
    <row r="10" s="1" customFormat="1" ht="18" customHeight="1" spans="1:15">
      <c r="A10" s="10">
        <v>1</v>
      </c>
      <c r="B10" s="12" t="s">
        <v>18</v>
      </c>
      <c r="C10" s="10" t="s">
        <v>19</v>
      </c>
      <c r="D10" s="11">
        <v>48</v>
      </c>
      <c r="E10" s="11">
        <v>90.55</v>
      </c>
      <c r="F10" s="11">
        <f t="shared" ref="F10:F35" si="1">ROUND(D10*E10,2)</f>
        <v>4346.4</v>
      </c>
      <c r="G10" s="2"/>
      <c r="H10" s="2"/>
      <c r="I10" s="2"/>
      <c r="J10" s="2"/>
      <c r="K10" s="2"/>
      <c r="L10" s="2"/>
      <c r="M10" s="2"/>
      <c r="N10" s="2"/>
      <c r="O10" s="2"/>
    </row>
    <row r="11" s="1" customFormat="1" ht="18" customHeight="1" spans="1:15">
      <c r="A11" s="10">
        <v>2</v>
      </c>
      <c r="B11" s="12" t="s">
        <v>20</v>
      </c>
      <c r="C11" s="10" t="s">
        <v>19</v>
      </c>
      <c r="D11" s="11">
        <v>164</v>
      </c>
      <c r="E11" s="11">
        <v>63.5</v>
      </c>
      <c r="F11" s="11">
        <f t="shared" si="1"/>
        <v>10414</v>
      </c>
      <c r="G11" s="2"/>
      <c r="H11" s="2"/>
      <c r="I11" s="2"/>
      <c r="J11" s="2"/>
      <c r="K11" s="2"/>
      <c r="L11" s="2"/>
      <c r="M11" s="2"/>
      <c r="N11" s="2"/>
      <c r="O11" s="2"/>
    </row>
    <row r="12" s="1" customFormat="1" ht="18" customHeight="1" spans="1:15">
      <c r="A12" s="10">
        <v>3</v>
      </c>
      <c r="B12" s="12" t="s">
        <v>21</v>
      </c>
      <c r="C12" s="10" t="s">
        <v>19</v>
      </c>
      <c r="D12" s="11">
        <v>2800</v>
      </c>
      <c r="E12" s="11">
        <v>60.69</v>
      </c>
      <c r="F12" s="11">
        <f t="shared" si="1"/>
        <v>169932</v>
      </c>
      <c r="G12" s="2"/>
      <c r="H12" s="2"/>
      <c r="I12" s="2"/>
      <c r="J12" s="2"/>
      <c r="K12" s="2"/>
      <c r="L12" s="2"/>
      <c r="M12" s="2"/>
      <c r="N12" s="2"/>
      <c r="O12" s="2"/>
    </row>
    <row r="13" s="1" customFormat="1" ht="18" customHeight="1" spans="1:15">
      <c r="A13" s="10">
        <v>4</v>
      </c>
      <c r="B13" s="12" t="s">
        <v>22</v>
      </c>
      <c r="C13" s="10" t="s">
        <v>19</v>
      </c>
      <c r="D13" s="11">
        <v>100</v>
      </c>
      <c r="E13" s="11">
        <v>34.88</v>
      </c>
      <c r="F13" s="11">
        <f t="shared" si="1"/>
        <v>3488</v>
      </c>
      <c r="G13" s="2"/>
      <c r="H13" s="2"/>
      <c r="I13" s="2"/>
      <c r="J13" s="2"/>
      <c r="K13" s="2"/>
      <c r="L13" s="2"/>
      <c r="M13" s="2"/>
      <c r="N13" s="2"/>
      <c r="O13" s="2"/>
    </row>
    <row r="14" s="1" customFormat="1" ht="18" customHeight="1" spans="1:15">
      <c r="A14" s="10">
        <v>5</v>
      </c>
      <c r="B14" s="13" t="s">
        <v>23</v>
      </c>
      <c r="C14" s="10" t="s">
        <v>19</v>
      </c>
      <c r="D14" s="14">
        <v>2800</v>
      </c>
      <c r="E14" s="14">
        <v>22.12</v>
      </c>
      <c r="F14" s="14">
        <f t="shared" si="1"/>
        <v>61936</v>
      </c>
      <c r="G14" s="2"/>
      <c r="H14" s="2"/>
      <c r="I14" s="2"/>
      <c r="J14" s="2"/>
      <c r="K14" s="2"/>
      <c r="L14" s="2"/>
      <c r="M14" s="2"/>
      <c r="N14" s="2"/>
      <c r="O14" s="2"/>
    </row>
    <row r="15" s="1" customFormat="1" ht="18" customHeight="1" spans="1:15">
      <c r="A15" s="10">
        <v>6</v>
      </c>
      <c r="B15" s="12" t="s">
        <v>24</v>
      </c>
      <c r="C15" s="10" t="s">
        <v>19</v>
      </c>
      <c r="D15" s="11">
        <v>1400</v>
      </c>
      <c r="E15" s="11">
        <v>17.67</v>
      </c>
      <c r="F15" s="11">
        <f t="shared" si="1"/>
        <v>24738</v>
      </c>
      <c r="G15" s="2"/>
      <c r="H15" s="2"/>
      <c r="I15" s="2"/>
      <c r="J15" s="2"/>
      <c r="K15" s="2"/>
      <c r="L15" s="2"/>
      <c r="M15" s="2"/>
      <c r="N15" s="2"/>
      <c r="O15" s="2"/>
    </row>
    <row r="16" s="1" customFormat="1" ht="18" customHeight="1" spans="1:15">
      <c r="A16" s="10">
        <v>7</v>
      </c>
      <c r="B16" s="12" t="s">
        <v>25</v>
      </c>
      <c r="C16" s="10" t="s">
        <v>19</v>
      </c>
      <c r="D16" s="11">
        <v>500</v>
      </c>
      <c r="E16" s="11">
        <v>3.21</v>
      </c>
      <c r="F16" s="11">
        <f t="shared" si="1"/>
        <v>1605</v>
      </c>
      <c r="G16" s="2"/>
      <c r="H16" s="2"/>
      <c r="I16" s="2"/>
      <c r="J16" s="2"/>
      <c r="K16" s="2"/>
      <c r="L16" s="2"/>
      <c r="M16" s="2"/>
      <c r="N16" s="2"/>
      <c r="O16" s="2"/>
    </row>
    <row r="17" s="1" customFormat="1" ht="18" customHeight="1" spans="1:15">
      <c r="A17" s="10">
        <v>8</v>
      </c>
      <c r="B17" s="12" t="s">
        <v>26</v>
      </c>
      <c r="C17" s="10" t="s">
        <v>19</v>
      </c>
      <c r="D17" s="11">
        <v>50</v>
      </c>
      <c r="E17" s="11">
        <v>154.17</v>
      </c>
      <c r="F17" s="11">
        <f t="shared" si="1"/>
        <v>7708.5</v>
      </c>
      <c r="G17" s="2"/>
      <c r="H17" s="2"/>
      <c r="I17" s="2"/>
      <c r="J17" s="2"/>
      <c r="K17" s="2"/>
      <c r="L17" s="2"/>
      <c r="M17" s="2"/>
      <c r="N17" s="2"/>
      <c r="O17" s="2"/>
    </row>
    <row r="18" s="1" customFormat="1" ht="18" customHeight="1" spans="1:15">
      <c r="A18" s="10">
        <v>9</v>
      </c>
      <c r="B18" s="12" t="s">
        <v>27</v>
      </c>
      <c r="C18" s="10" t="s">
        <v>19</v>
      </c>
      <c r="D18" s="11">
        <v>7100</v>
      </c>
      <c r="E18" s="11">
        <v>0.88</v>
      </c>
      <c r="F18" s="11">
        <f t="shared" si="1"/>
        <v>6248</v>
      </c>
      <c r="G18" s="2"/>
      <c r="H18" s="2"/>
      <c r="I18" s="2"/>
      <c r="J18" s="2"/>
      <c r="K18" s="2"/>
      <c r="L18" s="2"/>
      <c r="M18" s="2"/>
      <c r="N18" s="2"/>
      <c r="O18" s="2"/>
    </row>
    <row r="19" s="1" customFormat="1" ht="18" customHeight="1" spans="1:15">
      <c r="A19" s="10">
        <v>10</v>
      </c>
      <c r="B19" s="12" t="s">
        <v>28</v>
      </c>
      <c r="C19" s="10" t="s">
        <v>19</v>
      </c>
      <c r="D19" s="11">
        <v>7100</v>
      </c>
      <c r="E19" s="11">
        <v>1.14</v>
      </c>
      <c r="F19" s="11">
        <f t="shared" si="1"/>
        <v>8094</v>
      </c>
      <c r="G19" s="2"/>
      <c r="H19" s="2"/>
      <c r="I19" s="2"/>
      <c r="J19" s="2"/>
      <c r="K19" s="2"/>
      <c r="L19" s="2"/>
      <c r="M19" s="2"/>
      <c r="N19" s="2"/>
      <c r="O19" s="2"/>
    </row>
    <row r="20" s="1" customFormat="1" ht="18" customHeight="1" spans="1:15">
      <c r="A20" s="10">
        <v>11</v>
      </c>
      <c r="B20" s="12" t="s">
        <v>29</v>
      </c>
      <c r="C20" s="10" t="s">
        <v>30</v>
      </c>
      <c r="D20" s="11">
        <v>10</v>
      </c>
      <c r="E20" s="11">
        <v>154.06</v>
      </c>
      <c r="F20" s="11">
        <f t="shared" si="1"/>
        <v>1540.6</v>
      </c>
      <c r="G20" s="2"/>
      <c r="H20" s="2"/>
      <c r="I20" s="2"/>
      <c r="J20" s="2"/>
      <c r="K20" s="2"/>
      <c r="L20" s="2"/>
      <c r="M20" s="2"/>
      <c r="N20" s="2"/>
      <c r="O20" s="2"/>
    </row>
    <row r="21" s="1" customFormat="1" ht="18" customHeight="1" spans="1:15">
      <c r="A21" s="10">
        <v>12</v>
      </c>
      <c r="B21" s="12" t="s">
        <v>31</v>
      </c>
      <c r="C21" s="10" t="s">
        <v>30</v>
      </c>
      <c r="D21" s="11">
        <v>203</v>
      </c>
      <c r="E21" s="11">
        <v>37.94</v>
      </c>
      <c r="F21" s="11">
        <f t="shared" si="1"/>
        <v>7701.82</v>
      </c>
      <c r="G21" s="2"/>
      <c r="H21" s="2"/>
      <c r="I21" s="2"/>
      <c r="J21" s="2"/>
      <c r="K21" s="2"/>
      <c r="L21" s="2"/>
      <c r="M21" s="2"/>
      <c r="N21" s="2"/>
      <c r="O21" s="2"/>
    </row>
    <row r="22" s="1" customFormat="1" ht="18" customHeight="1" spans="1:15">
      <c r="A22" s="10">
        <v>13</v>
      </c>
      <c r="B22" s="12" t="s">
        <v>32</v>
      </c>
      <c r="C22" s="10" t="s">
        <v>30</v>
      </c>
      <c r="D22" s="11">
        <v>164</v>
      </c>
      <c r="E22" s="11">
        <v>75.38</v>
      </c>
      <c r="F22" s="11">
        <f t="shared" si="1"/>
        <v>12362.32</v>
      </c>
      <c r="G22" s="2"/>
      <c r="H22" s="2"/>
      <c r="I22" s="2"/>
      <c r="J22" s="2"/>
      <c r="K22" s="2"/>
      <c r="L22" s="2"/>
      <c r="M22" s="2"/>
      <c r="N22" s="2"/>
      <c r="O22" s="2"/>
    </row>
    <row r="23" s="1" customFormat="1" ht="18" customHeight="1" spans="1:15">
      <c r="A23" s="10">
        <v>14</v>
      </c>
      <c r="B23" s="12" t="s">
        <v>33</v>
      </c>
      <c r="C23" s="10" t="s">
        <v>30</v>
      </c>
      <c r="D23" s="11">
        <v>24</v>
      </c>
      <c r="E23" s="11">
        <v>89.78</v>
      </c>
      <c r="F23" s="11">
        <f t="shared" si="1"/>
        <v>2154.72</v>
      </c>
      <c r="G23" s="2"/>
      <c r="H23" s="2"/>
      <c r="I23" s="2"/>
      <c r="J23" s="2"/>
      <c r="K23" s="2"/>
      <c r="L23" s="2"/>
      <c r="M23" s="2"/>
      <c r="N23" s="2"/>
      <c r="O23" s="2"/>
    </row>
    <row r="24" s="1" customFormat="1" ht="18" customHeight="1" spans="1:15">
      <c r="A24" s="10">
        <v>15</v>
      </c>
      <c r="B24" s="12" t="s">
        <v>34</v>
      </c>
      <c r="C24" s="10" t="s">
        <v>30</v>
      </c>
      <c r="D24" s="11">
        <v>164</v>
      </c>
      <c r="E24" s="11">
        <v>69.09</v>
      </c>
      <c r="F24" s="11">
        <f t="shared" si="1"/>
        <v>11330.76</v>
      </c>
      <c r="G24" s="2"/>
      <c r="H24" s="2"/>
      <c r="I24" s="2"/>
      <c r="J24" s="2"/>
      <c r="K24" s="2"/>
      <c r="L24" s="2"/>
      <c r="M24" s="2"/>
      <c r="N24" s="2"/>
      <c r="O24" s="2"/>
    </row>
    <row r="25" s="1" customFormat="1" ht="18" customHeight="1" spans="1:15">
      <c r="A25" s="10">
        <v>16</v>
      </c>
      <c r="B25" s="12" t="s">
        <v>35</v>
      </c>
      <c r="C25" s="10" t="s">
        <v>30</v>
      </c>
      <c r="D25" s="11">
        <v>2</v>
      </c>
      <c r="E25" s="11">
        <v>1254.84</v>
      </c>
      <c r="F25" s="11">
        <f t="shared" si="1"/>
        <v>2509.68</v>
      </c>
      <c r="G25" s="2"/>
      <c r="H25" s="2"/>
      <c r="I25" s="2"/>
      <c r="J25" s="2"/>
      <c r="K25" s="2"/>
      <c r="L25" s="2"/>
      <c r="M25" s="2"/>
      <c r="N25" s="2"/>
      <c r="O25" s="2"/>
    </row>
    <row r="26" s="1" customFormat="1" ht="18" customHeight="1" spans="1:15">
      <c r="A26" s="10">
        <v>17</v>
      </c>
      <c r="B26" s="12" t="s">
        <v>36</v>
      </c>
      <c r="C26" s="10" t="s">
        <v>30</v>
      </c>
      <c r="D26" s="11">
        <v>164</v>
      </c>
      <c r="E26" s="11">
        <v>112.9</v>
      </c>
      <c r="F26" s="11">
        <f t="shared" si="1"/>
        <v>18515.6</v>
      </c>
      <c r="G26" s="2"/>
      <c r="H26" s="2"/>
      <c r="I26" s="2"/>
      <c r="J26" s="2"/>
      <c r="K26" s="2"/>
      <c r="L26" s="2"/>
      <c r="M26" s="2"/>
      <c r="N26" s="2"/>
      <c r="O26" s="2"/>
    </row>
    <row r="27" s="1" customFormat="1" ht="18" customHeight="1" spans="1:15">
      <c r="A27" s="10">
        <v>18</v>
      </c>
      <c r="B27" s="12" t="s">
        <v>37</v>
      </c>
      <c r="C27" s="10" t="s">
        <v>30</v>
      </c>
      <c r="D27" s="11">
        <v>3</v>
      </c>
      <c r="E27" s="11">
        <v>38.13</v>
      </c>
      <c r="F27" s="11">
        <f t="shared" si="1"/>
        <v>114.39</v>
      </c>
      <c r="G27" s="2"/>
      <c r="H27" s="2"/>
      <c r="I27" s="2"/>
      <c r="J27" s="2"/>
      <c r="K27" s="2"/>
      <c r="L27" s="2"/>
      <c r="M27" s="2"/>
      <c r="N27" s="2"/>
      <c r="O27" s="2"/>
    </row>
    <row r="28" s="1" customFormat="1" ht="18" customHeight="1" spans="1:15">
      <c r="A28" s="10">
        <v>19</v>
      </c>
      <c r="B28" s="12" t="s">
        <v>38</v>
      </c>
      <c r="C28" s="10" t="s">
        <v>30</v>
      </c>
      <c r="D28" s="11">
        <v>164</v>
      </c>
      <c r="E28" s="11">
        <v>23.81</v>
      </c>
      <c r="F28" s="11">
        <f t="shared" si="1"/>
        <v>3904.84</v>
      </c>
      <c r="G28" s="2"/>
      <c r="H28" s="2"/>
      <c r="I28" s="2"/>
      <c r="J28" s="2"/>
      <c r="K28" s="2"/>
      <c r="L28" s="2"/>
      <c r="M28" s="2"/>
      <c r="N28" s="2"/>
      <c r="O28" s="2"/>
    </row>
    <row r="29" s="1" customFormat="1" ht="18" customHeight="1" spans="1:15">
      <c r="A29" s="10">
        <v>20</v>
      </c>
      <c r="B29" s="12" t="s">
        <v>39</v>
      </c>
      <c r="C29" s="10" t="s">
        <v>40</v>
      </c>
      <c r="D29" s="11">
        <v>12</v>
      </c>
      <c r="E29" s="11">
        <v>1386.72</v>
      </c>
      <c r="F29" s="11">
        <f t="shared" si="1"/>
        <v>16640.64</v>
      </c>
      <c r="G29" s="2"/>
      <c r="H29" s="2"/>
      <c r="I29" s="2"/>
      <c r="J29" s="2"/>
      <c r="K29" s="2"/>
      <c r="L29" s="2"/>
      <c r="M29" s="2"/>
      <c r="N29" s="2"/>
      <c r="O29" s="2"/>
    </row>
    <row r="30" s="1" customFormat="1" ht="18" customHeight="1" spans="1:15">
      <c r="A30" s="10">
        <v>21</v>
      </c>
      <c r="B30" s="12" t="s">
        <v>41</v>
      </c>
      <c r="C30" s="10" t="s">
        <v>42</v>
      </c>
      <c r="D30" s="11">
        <v>2</v>
      </c>
      <c r="E30" s="11">
        <v>951.87</v>
      </c>
      <c r="F30" s="11">
        <f t="shared" si="1"/>
        <v>1903.74</v>
      </c>
      <c r="G30" s="2"/>
      <c r="H30" s="2"/>
      <c r="I30" s="2"/>
      <c r="J30" s="2"/>
      <c r="K30" s="2"/>
      <c r="L30" s="2"/>
      <c r="M30" s="2"/>
      <c r="N30" s="2"/>
      <c r="O30" s="2"/>
    </row>
    <row r="31" s="1" customFormat="1" ht="18" customHeight="1" spans="1:15">
      <c r="A31" s="10">
        <v>22</v>
      </c>
      <c r="B31" s="12" t="s">
        <v>43</v>
      </c>
      <c r="C31" s="10" t="s">
        <v>44</v>
      </c>
      <c r="D31" s="11">
        <v>24</v>
      </c>
      <c r="E31" s="11">
        <v>16.98</v>
      </c>
      <c r="F31" s="11">
        <f t="shared" si="1"/>
        <v>407.52</v>
      </c>
      <c r="G31" s="2"/>
      <c r="H31" s="2"/>
      <c r="I31" s="2"/>
      <c r="J31" s="2"/>
      <c r="K31" s="2"/>
      <c r="L31" s="2"/>
      <c r="M31" s="2"/>
      <c r="N31" s="2"/>
      <c r="O31" s="2"/>
    </row>
    <row r="32" s="1" customFormat="1" ht="18" customHeight="1" spans="1:15">
      <c r="A32" s="10">
        <v>23</v>
      </c>
      <c r="B32" s="12" t="s">
        <v>45</v>
      </c>
      <c r="C32" s="10" t="s">
        <v>46</v>
      </c>
      <c r="D32" s="11">
        <v>72</v>
      </c>
      <c r="E32" s="11">
        <v>48.8</v>
      </c>
      <c r="F32" s="11">
        <f t="shared" si="1"/>
        <v>3513.6</v>
      </c>
      <c r="G32" s="2"/>
      <c r="H32" s="2"/>
      <c r="I32" s="2"/>
      <c r="J32" s="2"/>
      <c r="K32" s="2"/>
      <c r="L32" s="2"/>
      <c r="M32" s="2"/>
      <c r="N32" s="2"/>
      <c r="O32" s="2"/>
    </row>
    <row r="33" s="1" customFormat="1" ht="18" customHeight="1" spans="1:15">
      <c r="A33" s="10">
        <v>24</v>
      </c>
      <c r="B33" s="12" t="s">
        <v>47</v>
      </c>
      <c r="C33" s="10" t="s">
        <v>19</v>
      </c>
      <c r="D33" s="11">
        <v>132</v>
      </c>
      <c r="E33" s="11">
        <v>17.67</v>
      </c>
      <c r="F33" s="11">
        <f t="shared" si="1"/>
        <v>2332.44</v>
      </c>
      <c r="G33" s="2"/>
      <c r="H33" s="2"/>
      <c r="I33" s="2"/>
      <c r="J33" s="2"/>
      <c r="K33" s="2"/>
      <c r="L33" s="2"/>
      <c r="M33" s="2"/>
      <c r="N33" s="2"/>
      <c r="O33" s="2"/>
    </row>
    <row r="34" s="1" customFormat="1" ht="18" customHeight="1" spans="1:15">
      <c r="A34" s="10">
        <v>25</v>
      </c>
      <c r="B34" s="12" t="s">
        <v>48</v>
      </c>
      <c r="C34" s="10" t="s">
        <v>49</v>
      </c>
      <c r="D34" s="11">
        <v>12</v>
      </c>
      <c r="E34" s="11">
        <v>17.29</v>
      </c>
      <c r="F34" s="11">
        <f t="shared" si="1"/>
        <v>207.48</v>
      </c>
      <c r="G34" s="2"/>
      <c r="H34" s="2"/>
      <c r="I34" s="2"/>
      <c r="J34" s="2"/>
      <c r="K34" s="2"/>
      <c r="L34" s="2"/>
      <c r="M34" s="2"/>
      <c r="N34" s="2"/>
      <c r="O34" s="2"/>
    </row>
    <row r="35" s="1" customFormat="1" ht="18" customHeight="1" spans="1:15">
      <c r="A35" s="10">
        <v>26</v>
      </c>
      <c r="B35" s="12" t="s">
        <v>50</v>
      </c>
      <c r="C35" s="10" t="s">
        <v>40</v>
      </c>
      <c r="D35" s="11">
        <v>12</v>
      </c>
      <c r="E35" s="11">
        <v>439.65</v>
      </c>
      <c r="F35" s="11">
        <f t="shared" si="1"/>
        <v>5275.8</v>
      </c>
      <c r="G35" s="2"/>
      <c r="H35" s="2"/>
      <c r="I35" s="2"/>
      <c r="J35" s="2"/>
      <c r="K35" s="2"/>
      <c r="L35" s="2"/>
      <c r="M35" s="2"/>
      <c r="N35" s="2"/>
      <c r="O35" s="2"/>
    </row>
    <row r="36" s="1" customFormat="1" ht="18" customHeight="1" spans="1:15">
      <c r="A36" s="15" t="s">
        <v>51</v>
      </c>
      <c r="B36" s="9" t="s">
        <v>52</v>
      </c>
      <c r="C36" s="10"/>
      <c r="D36" s="11"/>
      <c r="E36" s="11"/>
      <c r="F36" s="8">
        <f>SUM(F37:F49)</f>
        <v>874145.54</v>
      </c>
      <c r="G36" s="2"/>
      <c r="H36" s="2"/>
      <c r="I36" s="2"/>
      <c r="J36" s="2"/>
      <c r="K36" s="2"/>
      <c r="L36" s="2"/>
      <c r="M36" s="2"/>
      <c r="N36" s="2"/>
      <c r="O36" s="2"/>
    </row>
    <row r="37" s="1" customFormat="1" ht="18" customHeight="1" spans="1:15">
      <c r="A37" s="10">
        <v>1</v>
      </c>
      <c r="B37" s="12" t="s">
        <v>53</v>
      </c>
      <c r="C37" s="10" t="s">
        <v>19</v>
      </c>
      <c r="D37" s="11">
        <v>2120</v>
      </c>
      <c r="E37" s="11">
        <v>33.01</v>
      </c>
      <c r="F37" s="11">
        <f t="shared" ref="F37:F49" si="2">ROUND(D37*E37,2)</f>
        <v>69981.2</v>
      </c>
      <c r="G37" s="2"/>
      <c r="H37" s="2"/>
      <c r="I37" s="2"/>
      <c r="J37" s="2"/>
      <c r="K37" s="2"/>
      <c r="L37" s="2"/>
      <c r="M37" s="2"/>
      <c r="N37" s="2"/>
      <c r="O37" s="2"/>
    </row>
    <row r="38" s="1" customFormat="1" ht="18" customHeight="1" spans="1:15">
      <c r="A38" s="10">
        <v>2</v>
      </c>
      <c r="B38" s="12" t="s">
        <v>54</v>
      </c>
      <c r="C38" s="10" t="s">
        <v>19</v>
      </c>
      <c r="D38" s="11">
        <v>6360</v>
      </c>
      <c r="E38" s="11">
        <v>51.44</v>
      </c>
      <c r="F38" s="11">
        <f t="shared" si="2"/>
        <v>327158.4</v>
      </c>
      <c r="G38" s="2"/>
      <c r="H38" s="2"/>
      <c r="I38" s="2"/>
      <c r="J38" s="2"/>
      <c r="K38" s="2"/>
      <c r="L38" s="2"/>
      <c r="M38" s="2"/>
      <c r="N38" s="2"/>
      <c r="O38" s="2"/>
    </row>
    <row r="39" s="1" customFormat="1" ht="18" customHeight="1" spans="1:15">
      <c r="A39" s="10">
        <v>3</v>
      </c>
      <c r="B39" s="12" t="s">
        <v>55</v>
      </c>
      <c r="C39" s="10" t="s">
        <v>30</v>
      </c>
      <c r="D39" s="11">
        <v>455</v>
      </c>
      <c r="E39" s="11">
        <v>28.61</v>
      </c>
      <c r="F39" s="11">
        <f t="shared" si="2"/>
        <v>13017.55</v>
      </c>
      <c r="G39" s="2"/>
      <c r="H39" s="2"/>
      <c r="I39" s="2"/>
      <c r="J39" s="2"/>
      <c r="K39" s="2"/>
      <c r="L39" s="2"/>
      <c r="M39" s="2"/>
      <c r="N39" s="2"/>
      <c r="O39" s="2"/>
    </row>
    <row r="40" s="1" customFormat="1" ht="18" customHeight="1" spans="1:15">
      <c r="A40" s="10">
        <v>4</v>
      </c>
      <c r="B40" s="12" t="s">
        <v>56</v>
      </c>
      <c r="C40" s="10" t="s">
        <v>30</v>
      </c>
      <c r="D40" s="11">
        <v>455</v>
      </c>
      <c r="E40" s="11">
        <v>54.7</v>
      </c>
      <c r="F40" s="11">
        <f t="shared" si="2"/>
        <v>24888.5</v>
      </c>
      <c r="G40" s="2"/>
      <c r="H40" s="2"/>
      <c r="I40" s="2"/>
      <c r="J40" s="2"/>
      <c r="K40" s="2"/>
      <c r="L40" s="2"/>
      <c r="M40" s="2"/>
      <c r="N40" s="2"/>
      <c r="O40" s="2"/>
    </row>
    <row r="41" s="1" customFormat="1" ht="18" customHeight="1" spans="1:15">
      <c r="A41" s="10">
        <v>5</v>
      </c>
      <c r="B41" s="12" t="s">
        <v>57</v>
      </c>
      <c r="C41" s="10" t="s">
        <v>30</v>
      </c>
      <c r="D41" s="11">
        <v>455</v>
      </c>
      <c r="E41" s="11">
        <v>70.78</v>
      </c>
      <c r="F41" s="11">
        <f t="shared" si="2"/>
        <v>32204.9</v>
      </c>
      <c r="G41" s="2"/>
      <c r="H41" s="2"/>
      <c r="I41" s="2"/>
      <c r="J41" s="2"/>
      <c r="K41" s="2"/>
      <c r="L41" s="2"/>
      <c r="M41" s="2"/>
      <c r="N41" s="2"/>
      <c r="O41" s="2"/>
    </row>
    <row r="42" s="1" customFormat="1" ht="18" customHeight="1" spans="1:15">
      <c r="A42" s="10">
        <v>6</v>
      </c>
      <c r="B42" s="12" t="s">
        <v>58</v>
      </c>
      <c r="C42" s="10" t="s">
        <v>30</v>
      </c>
      <c r="D42" s="11">
        <v>455</v>
      </c>
      <c r="E42" s="11">
        <v>47.43</v>
      </c>
      <c r="F42" s="11">
        <f t="shared" si="2"/>
        <v>21580.65</v>
      </c>
      <c r="G42" s="2"/>
      <c r="H42" s="2"/>
      <c r="I42" s="2"/>
      <c r="J42" s="2"/>
      <c r="K42" s="2"/>
      <c r="L42" s="2"/>
      <c r="M42" s="2"/>
      <c r="N42" s="2"/>
      <c r="O42" s="2"/>
    </row>
    <row r="43" s="1" customFormat="1" ht="18" customHeight="1" spans="1:15">
      <c r="A43" s="10">
        <v>7</v>
      </c>
      <c r="B43" s="12" t="s">
        <v>59</v>
      </c>
      <c r="C43" s="10" t="s">
        <v>46</v>
      </c>
      <c r="D43" s="11">
        <v>910</v>
      </c>
      <c r="E43" s="11">
        <v>33.22</v>
      </c>
      <c r="F43" s="11">
        <f t="shared" si="2"/>
        <v>30230.2</v>
      </c>
      <c r="G43" s="2"/>
      <c r="H43" s="2"/>
      <c r="I43" s="2"/>
      <c r="J43" s="2"/>
      <c r="K43" s="2"/>
      <c r="L43" s="2"/>
      <c r="M43" s="2"/>
      <c r="N43" s="2"/>
      <c r="O43" s="2"/>
    </row>
    <row r="44" s="1" customFormat="1" ht="18" customHeight="1" spans="1:15">
      <c r="A44" s="10">
        <v>8</v>
      </c>
      <c r="B44" s="12" t="s">
        <v>60</v>
      </c>
      <c r="C44" s="10" t="s">
        <v>30</v>
      </c>
      <c r="D44" s="11">
        <v>4550</v>
      </c>
      <c r="E44" s="11">
        <v>35.3</v>
      </c>
      <c r="F44" s="11">
        <f t="shared" si="2"/>
        <v>160615</v>
      </c>
      <c r="G44" s="2"/>
      <c r="H44" s="2"/>
      <c r="I44" s="2"/>
      <c r="J44" s="2"/>
      <c r="K44" s="2"/>
      <c r="L44" s="2"/>
      <c r="M44" s="2"/>
      <c r="N44" s="2"/>
      <c r="O44" s="2"/>
    </row>
    <row r="45" s="1" customFormat="1" ht="18" customHeight="1" spans="1:15">
      <c r="A45" s="10">
        <v>9</v>
      </c>
      <c r="B45" s="12" t="s">
        <v>61</v>
      </c>
      <c r="C45" s="10" t="s">
        <v>30</v>
      </c>
      <c r="D45" s="11">
        <v>164</v>
      </c>
      <c r="E45" s="11">
        <v>67.67</v>
      </c>
      <c r="F45" s="11">
        <f t="shared" si="2"/>
        <v>11097.88</v>
      </c>
      <c r="G45" s="2"/>
      <c r="H45" s="2"/>
      <c r="I45" s="2"/>
      <c r="J45" s="2"/>
      <c r="K45" s="2"/>
      <c r="L45" s="2"/>
      <c r="M45" s="2"/>
      <c r="N45" s="2"/>
      <c r="O45" s="2"/>
    </row>
    <row r="46" s="1" customFormat="1" ht="18" customHeight="1" spans="1:15">
      <c r="A46" s="10">
        <v>10</v>
      </c>
      <c r="B46" s="12" t="s">
        <v>62</v>
      </c>
      <c r="C46" s="10" t="s">
        <v>63</v>
      </c>
      <c r="D46" s="11">
        <v>455</v>
      </c>
      <c r="E46" s="11">
        <v>283.57</v>
      </c>
      <c r="F46" s="11">
        <f t="shared" si="2"/>
        <v>129024.35</v>
      </c>
      <c r="G46" s="2"/>
      <c r="H46" s="2"/>
      <c r="I46" s="2"/>
      <c r="J46" s="2"/>
      <c r="K46" s="2"/>
      <c r="L46" s="2"/>
      <c r="M46" s="2"/>
      <c r="N46" s="2"/>
      <c r="O46" s="2"/>
    </row>
    <row r="47" s="1" customFormat="1" ht="18" customHeight="1" spans="1:15">
      <c r="A47" s="10">
        <v>11</v>
      </c>
      <c r="B47" s="12" t="s">
        <v>64</v>
      </c>
      <c r="C47" s="10" t="s">
        <v>30</v>
      </c>
      <c r="D47" s="11">
        <v>455</v>
      </c>
      <c r="E47" s="11">
        <v>87.49</v>
      </c>
      <c r="F47" s="11">
        <f t="shared" si="2"/>
        <v>39807.95</v>
      </c>
      <c r="G47" s="2"/>
      <c r="H47" s="2"/>
      <c r="I47" s="2"/>
      <c r="J47" s="2"/>
      <c r="K47" s="2"/>
      <c r="L47" s="2"/>
      <c r="M47" s="2"/>
      <c r="N47" s="2"/>
      <c r="O47" s="2"/>
    </row>
    <row r="48" s="1" customFormat="1" ht="18" customHeight="1" spans="1:15">
      <c r="A48" s="10">
        <v>12</v>
      </c>
      <c r="B48" s="12" t="s">
        <v>65</v>
      </c>
      <c r="C48" s="10" t="s">
        <v>44</v>
      </c>
      <c r="D48" s="11">
        <v>424</v>
      </c>
      <c r="E48" s="11">
        <v>7.98</v>
      </c>
      <c r="F48" s="11">
        <f t="shared" si="2"/>
        <v>3383.52</v>
      </c>
      <c r="G48" s="2"/>
      <c r="H48" s="2"/>
      <c r="I48" s="2"/>
      <c r="J48" s="2"/>
      <c r="K48" s="2"/>
      <c r="L48" s="2"/>
      <c r="M48" s="2"/>
      <c r="N48" s="2"/>
      <c r="O48" s="2"/>
    </row>
    <row r="49" s="1" customFormat="1" ht="18" customHeight="1" spans="1:15">
      <c r="A49" s="10">
        <v>13</v>
      </c>
      <c r="B49" s="12" t="s">
        <v>66</v>
      </c>
      <c r="C49" s="10" t="s">
        <v>44</v>
      </c>
      <c r="D49" s="11">
        <v>1272</v>
      </c>
      <c r="E49" s="11">
        <v>8.77</v>
      </c>
      <c r="F49" s="11">
        <f t="shared" si="2"/>
        <v>11155.44</v>
      </c>
      <c r="G49" s="2"/>
      <c r="H49" s="2"/>
      <c r="I49" s="2"/>
      <c r="J49" s="2"/>
      <c r="K49" s="2"/>
      <c r="L49" s="2"/>
      <c r="M49" s="2"/>
      <c r="N49" s="2"/>
      <c r="O49" s="2"/>
    </row>
    <row r="50" s="1" customFormat="1" ht="50" customHeight="1" spans="1:15">
      <c r="A50" s="7" t="s">
        <v>67</v>
      </c>
      <c r="B50" s="9" t="s">
        <v>68</v>
      </c>
      <c r="C50" s="16" t="s">
        <v>69</v>
      </c>
      <c r="D50" s="11">
        <v>10</v>
      </c>
      <c r="E50" s="11">
        <f>F4</f>
        <v>1348497.61</v>
      </c>
      <c r="F50" s="8">
        <f>ROUND(D50*E50/100,2)</f>
        <v>134849.76</v>
      </c>
      <c r="G50" s="2"/>
      <c r="H50" s="2"/>
      <c r="I50" s="2"/>
      <c r="J50" s="2"/>
      <c r="K50" s="2"/>
      <c r="L50" s="2"/>
      <c r="M50" s="2"/>
      <c r="N50" s="2"/>
      <c r="O50" s="2"/>
    </row>
    <row r="51" s="1" customFormat="1" ht="18" customHeight="1" spans="1:15">
      <c r="A51" s="7" t="s">
        <v>70</v>
      </c>
      <c r="B51" s="17" t="s">
        <v>71</v>
      </c>
      <c r="C51" s="16" t="s">
        <v>69</v>
      </c>
      <c r="D51" s="11">
        <v>9</v>
      </c>
      <c r="E51" s="11">
        <f>F4+F50</f>
        <v>1483347.37</v>
      </c>
      <c r="F51" s="8">
        <f>ROUND(D51*E51/100,2)</f>
        <v>133501.26</v>
      </c>
      <c r="G51" s="2"/>
      <c r="H51" s="2"/>
      <c r="I51" s="2"/>
      <c r="J51" s="2"/>
      <c r="K51" s="2"/>
      <c r="L51" s="2"/>
      <c r="M51" s="2"/>
      <c r="N51" s="2"/>
      <c r="O51" s="2"/>
    </row>
    <row r="52" s="1" customFormat="1" ht="18" customHeight="1" spans="1:15">
      <c r="A52" s="7" t="s">
        <v>72</v>
      </c>
      <c r="B52" s="17" t="s">
        <v>73</v>
      </c>
      <c r="C52" s="10"/>
      <c r="D52" s="11"/>
      <c r="E52" s="11"/>
      <c r="F52" s="8">
        <f>F4+F50+F51</f>
        <v>1616848.63</v>
      </c>
      <c r="G52" s="2"/>
      <c r="H52" s="2"/>
      <c r="I52" s="2"/>
      <c r="J52" s="2"/>
      <c r="K52" s="2"/>
      <c r="L52" s="2"/>
      <c r="M52" s="2"/>
      <c r="N52" s="2"/>
      <c r="O52" s="2"/>
    </row>
    <row r="53" s="1" customFormat="1" ht="18" customHeight="1" spans="1:15">
      <c r="A53" s="10"/>
      <c r="B53" s="7"/>
      <c r="C53" s="10"/>
      <c r="D53" s="11"/>
      <c r="E53" s="11"/>
      <c r="F53" s="8"/>
      <c r="G53" s="2"/>
      <c r="H53" s="2"/>
      <c r="I53" s="2"/>
      <c r="J53" s="2"/>
      <c r="K53" s="2"/>
      <c r="L53" s="2"/>
      <c r="M53" s="2"/>
      <c r="N53" s="2"/>
      <c r="O53" s="2"/>
    </row>
    <row r="54" s="1" customFormat="1" ht="18" customHeight="1" spans="1:15">
      <c r="A54" s="2"/>
      <c r="B54" s="2"/>
      <c r="C54" s="2"/>
      <c r="D54" s="3"/>
      <c r="E54" s="3"/>
      <c r="F54" s="3"/>
      <c r="G54" s="2"/>
      <c r="H54" s="2"/>
      <c r="I54" s="2"/>
      <c r="J54" s="2"/>
      <c r="K54" s="2"/>
      <c r="L54" s="2"/>
      <c r="M54" s="2"/>
      <c r="N54" s="2"/>
      <c r="O54" s="2"/>
    </row>
    <row r="55" s="1" customFormat="1" ht="18" customHeight="1" spans="1:15">
      <c r="A55" s="2"/>
      <c r="B55" s="2"/>
      <c r="C55" s="2"/>
      <c r="D55" s="3"/>
      <c r="E55" s="3"/>
      <c r="F55" s="3"/>
      <c r="G55" s="2"/>
      <c r="H55" s="2"/>
      <c r="I55" s="2"/>
      <c r="J55" s="2"/>
      <c r="K55" s="2"/>
      <c r="L55" s="2"/>
      <c r="M55" s="2"/>
      <c r="N55" s="2"/>
      <c r="O55" s="2"/>
    </row>
    <row r="56" s="1" customFormat="1" ht="18" customHeight="1" spans="1:15">
      <c r="A56" s="2"/>
      <c r="B56" s="2"/>
      <c r="C56" s="2"/>
      <c r="D56" s="3"/>
      <c r="E56" s="3"/>
      <c r="F56" s="3"/>
      <c r="G56" s="2"/>
      <c r="H56" s="2"/>
      <c r="I56" s="2"/>
      <c r="J56" s="2"/>
      <c r="K56" s="2"/>
      <c r="L56" s="2"/>
      <c r="M56" s="2"/>
      <c r="N56" s="2"/>
      <c r="O56" s="2"/>
    </row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</sheetData>
  <mergeCells count="2">
    <mergeCell ref="A1:F1"/>
    <mergeCell ref="E2:F2"/>
  </mergeCells>
  <printOptions horizontalCentered="1"/>
  <pageMargins left="0.590277777777778" right="0.590277777777778" top="0.786805555555556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岁月静好</cp:lastModifiedBy>
  <dcterms:created xsi:type="dcterms:W3CDTF">2025-04-08T15:37:00Z</dcterms:created>
  <dcterms:modified xsi:type="dcterms:W3CDTF">2025-11-04T09:08:30Z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4C93C65BC95B4E399596F27A4570B671_13</vt:lpwstr>
  </property>
  <property fmtid="{D5CDD505-2E9C-101B-9397-08002B2CF9AE}" pid="3" name="KSOProductBuildVer">
    <vt:lpwstr>2052-12.1.0.23125</vt:lpwstr>
  </property>
</Properties>
</file>