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tabRatio="894" firstSheet="1"/>
  </bookViews>
  <sheets>
    <sheet name="包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<sst xmlns="http://schemas.openxmlformats.org/spreadsheetml/2006/main" count="56" uniqueCount="39">
  <si>
    <t>彭水自治县2023年汉葭片区老旧小区配套基础设施建设项目（燃气部分）--道路部分施工劳务</t>
  </si>
  <si>
    <t>单位：元</t>
  </si>
  <si>
    <t>序号</t>
  </si>
  <si>
    <t>项目名称</t>
  </si>
  <si>
    <t>单位</t>
  </si>
  <si>
    <t>工程量</t>
  </si>
  <si>
    <t>单价</t>
  </si>
  <si>
    <t>合价</t>
  </si>
  <si>
    <t>一</t>
  </si>
  <si>
    <t>劳务费用</t>
  </si>
  <si>
    <t>（一）</t>
  </si>
  <si>
    <t>道路拆除及恢复</t>
  </si>
  <si>
    <t>拆除沥青混凝土路面</t>
  </si>
  <si>
    <t>m2</t>
  </si>
  <si>
    <t>拆除水泥混凝土路面</t>
  </si>
  <si>
    <t>拆除人行道透水砖</t>
  </si>
  <si>
    <t>拆除水泥稳定层</t>
  </si>
  <si>
    <t>拆除水泥混凝土基层</t>
  </si>
  <si>
    <t>铣刨沥青路面</t>
  </si>
  <si>
    <t>拆除侧、平(缘)石</t>
  </si>
  <si>
    <t>m</t>
  </si>
  <si>
    <t>余方弃置（9km）</t>
  </si>
  <si>
    <t>m3</t>
  </si>
  <si>
    <t>余方弃置每增（减）运1km</t>
  </si>
  <si>
    <t>渣场处置费</t>
  </si>
  <si>
    <t>220mm厚5%水泥稳定碎石</t>
  </si>
  <si>
    <t>230mm厚4.0%水泥稳定碎石</t>
  </si>
  <si>
    <t>150mm厚5.0%水泥稳定砾石</t>
  </si>
  <si>
    <t>水泥混凝土</t>
  </si>
  <si>
    <t>人行道整形碾压</t>
  </si>
  <si>
    <t>人行道块料铺设（250*150*60mm透水砖）</t>
  </si>
  <si>
    <t>安砌侧(平、缘)石（450mm*150mm混凝土)</t>
  </si>
  <si>
    <t>二</t>
  </si>
  <si>
    <t>措施项目费（含安全文明施工费，施工围挡费，交通组织费，地上、地下设施、建筑物的临时保护措施费）</t>
  </si>
  <si>
    <t>%</t>
  </si>
  <si>
    <t>三</t>
  </si>
  <si>
    <t>税金</t>
  </si>
  <si>
    <t>四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</si>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</sst>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abSelected="1" workbookViewId="0">
      <selection activeCell="I5" sqref="I5"/>
    </sheetView>
  </sheetViews>
  <sheetFormatPr defaultColWidth="9" defaultRowHeight="14.4"/>
  <cols>
    <col min="1" max="1" width="5.62962962962963" style="2" customWidth="1"/>
    <col min="2" max="2" width="30.6296296296296" style="2" customWidth="1"/>
    <col min="3" max="3" width="5.62962962962963" style="2" customWidth="1"/>
    <col min="4" max="4" width="10.6296296296296" style="3" customWidth="1"/>
    <col min="5" max="5" width="12.6296296296296" style="3" customWidth="1"/>
    <col min="6" max="6" width="13.6296296296296" style="3" customWidth="1"/>
    <col min="7" max="15" width="9" style="2"/>
    <col min="16" max="16384" width="9" style="1"/>
  </cols>
  <sheetData>
    <row r="1" s="1" customFormat="1" ht="44" customHeight="1" spans="1:15">
      <c r="A1" s="4" t="s">
        <v>0</v>
      </c>
      <c r="B1" s="4"/>
      <c r="C1" s="4"/>
      <c r="D1" s="5"/>
      <c r="E1" s="5"/>
      <c r="F1" s="5"/>
      <c r="G1" s="2"/>
      <c r="H1" s="2"/>
      <c r="I1" s="2"/>
      <c r="J1" s="2"/>
      <c r="K1" s="2"/>
      <c r="L1" s="2"/>
      <c r="M1" s="2"/>
      <c r="N1" s="2"/>
      <c r="O1" s="2"/>
    </row>
    <row r="2" s="1" customFormat="1" ht="18" customHeight="1" spans="1:15">
      <c r="A2" s="4"/>
      <c r="B2" s="4"/>
      <c r="C2" s="4"/>
      <c r="D2" s="5"/>
      <c r="E2" s="6" t="s">
        <v>1</v>
      </c>
      <c r="F2" s="6"/>
      <c r="G2" s="2"/>
      <c r="H2" s="2"/>
      <c r="I2" s="2"/>
      <c r="J2" s="2"/>
      <c r="K2" s="2"/>
      <c r="L2" s="2"/>
      <c r="M2" s="2"/>
      <c r="N2" s="2"/>
      <c r="O2" s="2"/>
    </row>
    <row r="3" s="1" customFormat="1" ht="18" customHeight="1" spans="1:15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2"/>
      <c r="H3" s="2"/>
      <c r="I3" s="2"/>
      <c r="J3" s="2"/>
      <c r="K3" s="2"/>
      <c r="L3" s="2"/>
      <c r="M3" s="2"/>
      <c r="N3" s="2"/>
      <c r="O3" s="2"/>
    </row>
    <row r="4" s="1" customFormat="1" ht="18" customHeight="1" spans="1:15">
      <c r="A4" s="7" t="s">
        <v>8</v>
      </c>
      <c r="B4" s="7" t="s">
        <v>9</v>
      </c>
      <c r="C4" s="7"/>
      <c r="D4" s="8"/>
      <c r="E4" s="8"/>
      <c r="F4" s="8">
        <f>F5</f>
        <v>441885.3</v>
      </c>
      <c r="G4" s="2"/>
      <c r="H4" s="2"/>
      <c r="I4" s="2"/>
      <c r="J4" s="2"/>
      <c r="K4" s="2"/>
      <c r="L4" s="2"/>
      <c r="M4" s="2"/>
      <c r="N4" s="2"/>
      <c r="O4" s="2"/>
    </row>
    <row r="5" s="1" customFormat="1" ht="18" customHeight="1" spans="1:15">
      <c r="A5" s="7" t="s">
        <v>10</v>
      </c>
      <c r="B5" s="9" t="s">
        <v>11</v>
      </c>
      <c r="C5" s="7"/>
      <c r="D5" s="8"/>
      <c r="E5" s="10"/>
      <c r="F5" s="8">
        <f>SUM(F6:F23)</f>
        <v>441885.3</v>
      </c>
      <c r="G5" s="2"/>
      <c r="H5" s="2"/>
      <c r="I5" s="2"/>
      <c r="J5" s="2"/>
      <c r="K5" s="2"/>
      <c r="L5" s="2"/>
      <c r="M5" s="2"/>
      <c r="N5" s="2"/>
      <c r="O5" s="2"/>
    </row>
    <row r="6" s="1" customFormat="1" ht="18" customHeight="1" spans="1:15">
      <c r="A6" s="11">
        <v>1</v>
      </c>
      <c r="B6" s="12" t="s">
        <v>12</v>
      </c>
      <c r="C6" s="11" t="s">
        <v>13</v>
      </c>
      <c r="D6" s="10">
        <v>1500</v>
      </c>
      <c r="E6" s="10">
        <v>9.02</v>
      </c>
      <c r="F6" s="10">
        <f t="shared" ref="F6:F23" si="0">ROUND(D6*E6,2)</f>
        <v>13530</v>
      </c>
      <c r="G6" s="2"/>
      <c r="H6" s="2"/>
      <c r="I6" s="2"/>
      <c r="J6" s="2"/>
      <c r="K6" s="2"/>
      <c r="L6" s="2"/>
      <c r="M6" s="2"/>
      <c r="N6" s="2"/>
      <c r="O6" s="2"/>
    </row>
    <row r="7" s="1" customFormat="1" ht="18" customHeight="1" spans="1:15">
      <c r="A7" s="11">
        <v>2</v>
      </c>
      <c r="B7" s="12" t="s">
        <v>14</v>
      </c>
      <c r="C7" s="11" t="s">
        <v>13</v>
      </c>
      <c r="D7" s="10">
        <v>210</v>
      </c>
      <c r="E7" s="10">
        <v>27.05</v>
      </c>
      <c r="F7" s="10">
        <f t="shared" si="0"/>
        <v>5680.5</v>
      </c>
      <c r="G7" s="2"/>
      <c r="H7" s="2"/>
      <c r="I7" s="2"/>
      <c r="J7" s="2"/>
      <c r="K7" s="2"/>
      <c r="L7" s="2"/>
      <c r="M7" s="2"/>
      <c r="N7" s="2"/>
      <c r="O7" s="2"/>
    </row>
    <row r="8" s="1" customFormat="1" ht="18" customHeight="1" spans="1:15">
      <c r="A8" s="11">
        <v>3</v>
      </c>
      <c r="B8" s="12" t="s">
        <v>15</v>
      </c>
      <c r="C8" s="11" t="s">
        <v>13</v>
      </c>
      <c r="D8" s="10">
        <v>1500</v>
      </c>
      <c r="E8" s="10">
        <v>3.61</v>
      </c>
      <c r="F8" s="10">
        <f t="shared" si="0"/>
        <v>5415</v>
      </c>
      <c r="G8" s="2"/>
      <c r="H8" s="2"/>
      <c r="I8" s="2"/>
      <c r="J8" s="2"/>
      <c r="K8" s="2"/>
      <c r="L8" s="2"/>
      <c r="M8" s="2"/>
      <c r="N8" s="2"/>
      <c r="O8" s="2"/>
    </row>
    <row r="9" s="1" customFormat="1" ht="18" customHeight="1" spans="1:15">
      <c r="A9" s="11">
        <v>4</v>
      </c>
      <c r="B9" s="13" t="s">
        <v>16</v>
      </c>
      <c r="C9" s="11" t="s">
        <v>13</v>
      </c>
      <c r="D9" s="10">
        <v>1500</v>
      </c>
      <c r="E9" s="10">
        <v>27.93</v>
      </c>
      <c r="F9" s="10">
        <f t="shared" si="0"/>
        <v>41895</v>
      </c>
      <c r="G9" s="2"/>
      <c r="H9" s="2"/>
      <c r="I9" s="2"/>
      <c r="J9" s="2"/>
      <c r="K9" s="2"/>
      <c r="L9" s="2"/>
      <c r="M9" s="2"/>
      <c r="N9" s="2"/>
      <c r="O9" s="2"/>
    </row>
    <row r="10" s="1" customFormat="1" ht="18" customHeight="1" spans="1:15">
      <c r="A10" s="11">
        <v>5</v>
      </c>
      <c r="B10" s="12" t="s">
        <v>16</v>
      </c>
      <c r="C10" s="11" t="s">
        <v>13</v>
      </c>
      <c r="D10" s="10">
        <v>210</v>
      </c>
      <c r="E10" s="10">
        <v>13.26</v>
      </c>
      <c r="F10" s="10">
        <f t="shared" si="0"/>
        <v>2784.6</v>
      </c>
      <c r="G10" s="2"/>
      <c r="H10" s="2"/>
      <c r="I10" s="2"/>
      <c r="J10" s="2"/>
      <c r="K10" s="2"/>
      <c r="L10" s="2"/>
      <c r="M10" s="2"/>
      <c r="N10" s="2"/>
      <c r="O10" s="2"/>
    </row>
    <row r="11" s="1" customFormat="1" ht="18" customHeight="1" spans="1:15">
      <c r="A11" s="11">
        <v>6</v>
      </c>
      <c r="B11" s="12" t="s">
        <v>17</v>
      </c>
      <c r="C11" s="11" t="s">
        <v>13</v>
      </c>
      <c r="D11" s="10">
        <v>1500</v>
      </c>
      <c r="E11" s="10">
        <v>14.75</v>
      </c>
      <c r="F11" s="10">
        <f t="shared" si="0"/>
        <v>22125</v>
      </c>
      <c r="G11" s="2"/>
      <c r="H11" s="2"/>
      <c r="I11" s="2"/>
      <c r="J11" s="2"/>
      <c r="K11" s="2"/>
      <c r="L11" s="2"/>
      <c r="M11" s="2"/>
      <c r="N11" s="2"/>
      <c r="O11" s="2"/>
    </row>
    <row r="12" s="1" customFormat="1" ht="18" customHeight="1" spans="1:15">
      <c r="A12" s="11">
        <v>7</v>
      </c>
      <c r="B12" s="12" t="s">
        <v>18</v>
      </c>
      <c r="C12" s="11" t="s">
        <v>13</v>
      </c>
      <c r="D12" s="10">
        <v>27074.97</v>
      </c>
      <c r="E12" s="10">
        <v>3.49</v>
      </c>
      <c r="F12" s="10">
        <f t="shared" si="0"/>
        <v>94491.65</v>
      </c>
      <c r="G12" s="2"/>
      <c r="H12" s="2"/>
      <c r="I12" s="2"/>
      <c r="J12" s="2"/>
      <c r="K12" s="2"/>
      <c r="L12" s="2"/>
      <c r="M12" s="2"/>
      <c r="N12" s="2"/>
      <c r="O12" s="2"/>
    </row>
    <row r="13" s="1" customFormat="1" ht="18" customHeight="1" spans="1:15">
      <c r="A13" s="11">
        <v>8</v>
      </c>
      <c r="B13" s="12" t="s">
        <v>19</v>
      </c>
      <c r="C13" s="11" t="s">
        <v>20</v>
      </c>
      <c r="D13" s="10">
        <v>100</v>
      </c>
      <c r="E13" s="10">
        <v>3.18</v>
      </c>
      <c r="F13" s="10">
        <f t="shared" si="0"/>
        <v>318</v>
      </c>
      <c r="G13" s="2"/>
      <c r="H13" s="2"/>
      <c r="I13" s="2"/>
      <c r="J13" s="2"/>
      <c r="K13" s="2"/>
      <c r="L13" s="2"/>
      <c r="M13" s="2"/>
      <c r="N13" s="2"/>
      <c r="O13" s="2"/>
    </row>
    <row r="14" s="1" customFormat="1" ht="18" customHeight="1" spans="1:15">
      <c r="A14" s="11">
        <v>9</v>
      </c>
      <c r="B14" s="12" t="s">
        <v>21</v>
      </c>
      <c r="C14" s="11" t="s">
        <v>22</v>
      </c>
      <c r="D14" s="10">
        <v>4142.7</v>
      </c>
      <c r="E14" s="10">
        <v>27.56</v>
      </c>
      <c r="F14" s="10">
        <f t="shared" si="0"/>
        <v>114172.81</v>
      </c>
      <c r="G14" s="2"/>
      <c r="H14" s="2"/>
      <c r="I14" s="2"/>
      <c r="J14" s="2"/>
      <c r="K14" s="2"/>
      <c r="L14" s="2"/>
      <c r="M14" s="2"/>
      <c r="N14" s="2"/>
      <c r="O14" s="2"/>
    </row>
    <row r="15" s="1" customFormat="1" ht="18" customHeight="1" spans="1:15">
      <c r="A15" s="11">
        <v>10</v>
      </c>
      <c r="B15" s="12" t="s">
        <v>23</v>
      </c>
      <c r="C15" s="11" t="s">
        <v>22</v>
      </c>
      <c r="D15" s="10">
        <v>4142.7</v>
      </c>
      <c r="E15" s="10">
        <v>2.68</v>
      </c>
      <c r="F15" s="10">
        <f t="shared" si="0"/>
        <v>11102.44</v>
      </c>
      <c r="G15" s="2"/>
      <c r="H15" s="2"/>
      <c r="I15" s="2"/>
      <c r="J15" s="2"/>
      <c r="K15" s="2"/>
      <c r="L15" s="2"/>
      <c r="M15" s="2"/>
      <c r="N15" s="2"/>
      <c r="O15" s="2"/>
    </row>
    <row r="16" s="1" customFormat="1" ht="18" customHeight="1" spans="1:15">
      <c r="A16" s="11">
        <v>11</v>
      </c>
      <c r="B16" s="12" t="s">
        <v>24</v>
      </c>
      <c r="C16" s="11" t="s">
        <v>22</v>
      </c>
      <c r="D16" s="10">
        <v>4176.75</v>
      </c>
      <c r="E16" s="10">
        <v>10</v>
      </c>
      <c r="F16" s="10">
        <f t="shared" si="0"/>
        <v>41767.5</v>
      </c>
      <c r="G16" s="2"/>
      <c r="H16" s="2"/>
      <c r="I16" s="2"/>
      <c r="J16" s="2"/>
      <c r="K16" s="2"/>
      <c r="L16" s="2"/>
      <c r="M16" s="2"/>
      <c r="N16" s="2"/>
      <c r="O16" s="2"/>
    </row>
    <row r="17" s="1" customFormat="1" ht="18" customHeight="1" spans="1:15">
      <c r="A17" s="11">
        <v>12</v>
      </c>
      <c r="B17" s="12" t="s">
        <v>25</v>
      </c>
      <c r="C17" s="11" t="s">
        <v>13</v>
      </c>
      <c r="D17" s="10">
        <v>1500</v>
      </c>
      <c r="E17" s="10">
        <v>9.45</v>
      </c>
      <c r="F17" s="10">
        <f t="shared" si="0"/>
        <v>14175</v>
      </c>
      <c r="G17" s="2"/>
      <c r="H17" s="2"/>
      <c r="I17" s="2"/>
      <c r="J17" s="2"/>
      <c r="K17" s="2"/>
      <c r="L17" s="2"/>
      <c r="M17" s="2"/>
      <c r="N17" s="2"/>
      <c r="O17" s="2"/>
    </row>
    <row r="18" s="1" customFormat="1" ht="18" customHeight="1" spans="1:15">
      <c r="A18" s="11">
        <v>13</v>
      </c>
      <c r="B18" s="12" t="s">
        <v>26</v>
      </c>
      <c r="C18" s="11" t="s">
        <v>13</v>
      </c>
      <c r="D18" s="10">
        <v>1500</v>
      </c>
      <c r="E18" s="10">
        <v>10.02</v>
      </c>
      <c r="F18" s="10">
        <f t="shared" si="0"/>
        <v>15030</v>
      </c>
      <c r="G18" s="2"/>
      <c r="H18" s="2"/>
      <c r="I18" s="3"/>
      <c r="J18" s="2"/>
      <c r="K18" s="2"/>
      <c r="L18" s="2"/>
      <c r="M18" s="2"/>
      <c r="N18" s="2"/>
      <c r="O18" s="2"/>
    </row>
    <row r="19" s="1" customFormat="1" ht="18" customHeight="1" spans="1:15">
      <c r="A19" s="11">
        <v>14</v>
      </c>
      <c r="B19" s="12" t="s">
        <v>27</v>
      </c>
      <c r="C19" s="11" t="s">
        <v>13</v>
      </c>
      <c r="D19" s="10">
        <v>210</v>
      </c>
      <c r="E19" s="10">
        <v>5.45</v>
      </c>
      <c r="F19" s="10">
        <f t="shared" si="0"/>
        <v>1144.5</v>
      </c>
      <c r="G19" s="2"/>
      <c r="H19" s="2"/>
      <c r="I19" s="2"/>
      <c r="J19" s="2"/>
      <c r="K19" s="2"/>
      <c r="L19" s="2"/>
      <c r="M19" s="2"/>
      <c r="N19" s="2"/>
      <c r="O19" s="2"/>
    </row>
    <row r="20" s="1" customFormat="1" ht="18" customHeight="1" spans="1:15">
      <c r="A20" s="11">
        <v>15</v>
      </c>
      <c r="B20" s="12" t="s">
        <v>28</v>
      </c>
      <c r="C20" s="11" t="s">
        <v>13</v>
      </c>
      <c r="D20" s="10">
        <v>210</v>
      </c>
      <c r="E20" s="10">
        <v>13.53</v>
      </c>
      <c r="F20" s="10">
        <f t="shared" si="0"/>
        <v>2841.3</v>
      </c>
      <c r="G20" s="2"/>
      <c r="H20" s="2"/>
      <c r="I20" s="2"/>
      <c r="J20" s="2"/>
      <c r="K20" s="2"/>
      <c r="L20" s="2"/>
      <c r="M20" s="2"/>
      <c r="N20" s="2"/>
      <c r="O20" s="2"/>
    </row>
    <row r="21" s="1" customFormat="1" ht="18" customHeight="1" spans="1:15">
      <c r="A21" s="11">
        <v>16</v>
      </c>
      <c r="B21" s="12" t="s">
        <v>29</v>
      </c>
      <c r="C21" s="11" t="s">
        <v>13</v>
      </c>
      <c r="D21" s="10">
        <v>1500</v>
      </c>
      <c r="E21" s="10">
        <v>2.95</v>
      </c>
      <c r="F21" s="10">
        <f t="shared" si="0"/>
        <v>4425</v>
      </c>
      <c r="G21" s="2"/>
      <c r="H21" s="2"/>
      <c r="I21" s="2"/>
      <c r="J21" s="2"/>
      <c r="K21" s="2"/>
      <c r="L21" s="2"/>
      <c r="M21" s="2"/>
      <c r="N21" s="2"/>
      <c r="O21" s="2"/>
    </row>
    <row r="22" s="1" customFormat="1" ht="18" customHeight="1" spans="1:15">
      <c r="A22" s="11">
        <v>17</v>
      </c>
      <c r="B22" s="12" t="s">
        <v>30</v>
      </c>
      <c r="C22" s="11" t="s">
        <v>13</v>
      </c>
      <c r="D22" s="10">
        <v>1500</v>
      </c>
      <c r="E22" s="10">
        <v>32.72</v>
      </c>
      <c r="F22" s="10">
        <f t="shared" si="0"/>
        <v>49080</v>
      </c>
      <c r="G22" s="2"/>
      <c r="H22" s="2"/>
      <c r="I22" s="2"/>
      <c r="J22" s="2"/>
      <c r="K22" s="2"/>
      <c r="L22" s="2"/>
      <c r="M22" s="2"/>
      <c r="N22" s="2"/>
      <c r="O22" s="2"/>
    </row>
    <row r="23" s="1" customFormat="1" ht="18" customHeight="1" spans="1:15">
      <c r="A23" s="11">
        <v>18</v>
      </c>
      <c r="B23" s="12" t="s">
        <v>31</v>
      </c>
      <c r="C23" s="11" t="s">
        <v>20</v>
      </c>
      <c r="D23" s="10">
        <v>100</v>
      </c>
      <c r="E23" s="10">
        <v>19.07</v>
      </c>
      <c r="F23" s="10">
        <f t="shared" si="0"/>
        <v>1907</v>
      </c>
      <c r="G23" s="2"/>
      <c r="H23" s="2"/>
      <c r="I23" s="2"/>
      <c r="J23" s="2"/>
      <c r="K23" s="2"/>
      <c r="L23" s="2"/>
      <c r="M23" s="2"/>
      <c r="N23" s="2"/>
      <c r="O23" s="2"/>
    </row>
    <row r="24" s="1" customFormat="1" ht="50" customHeight="1" spans="1:15">
      <c r="A24" s="7" t="s">
        <v>32</v>
      </c>
      <c r="B24" s="9" t="s">
        <v>33</v>
      </c>
      <c r="C24" s="14" t="s">
        <v>34</v>
      </c>
      <c r="D24" s="10">
        <v>10</v>
      </c>
      <c r="E24" s="10">
        <f>F4</f>
        <v>441885.3</v>
      </c>
      <c r="F24" s="8">
        <f>ROUND(D24*E24/100,2)</f>
        <v>44188.53</v>
      </c>
      <c r="G24" s="2"/>
      <c r="H24" s="2"/>
      <c r="I24" s="2"/>
      <c r="J24" s="2"/>
      <c r="K24" s="2"/>
      <c r="L24" s="2"/>
      <c r="M24" s="2"/>
      <c r="N24" s="2"/>
      <c r="O24" s="2"/>
    </row>
    <row r="25" s="1" customFormat="1" ht="18" customHeight="1" spans="1:15">
      <c r="A25" s="7" t="s">
        <v>35</v>
      </c>
      <c r="B25" s="15" t="s">
        <v>36</v>
      </c>
      <c r="C25" s="14" t="s">
        <v>34</v>
      </c>
      <c r="D25" s="10">
        <v>9</v>
      </c>
      <c r="E25" s="10">
        <f>F4+F24</f>
        <v>486073.83</v>
      </c>
      <c r="F25" s="8">
        <f>ROUND(D25*E25/100,2)</f>
        <v>43746.64</v>
      </c>
      <c r="G25" s="2"/>
      <c r="H25" s="2"/>
      <c r="I25" s="2"/>
      <c r="J25" s="2"/>
      <c r="K25" s="2"/>
      <c r="L25" s="2"/>
      <c r="M25" s="2"/>
      <c r="N25" s="2"/>
      <c r="O25" s="2"/>
    </row>
    <row r="26" s="1" customFormat="1" ht="18" customHeight="1" spans="1:15">
      <c r="A26" s="7" t="s">
        <v>37</v>
      </c>
      <c r="B26" s="15" t="s">
        <v>38</v>
      </c>
      <c r="C26" s="11"/>
      <c r="D26" s="10"/>
      <c r="E26" s="10"/>
      <c r="F26" s="8">
        <f>F4+F24+F25</f>
        <v>529820.47</v>
      </c>
      <c r="G26" s="2"/>
      <c r="H26" s="2"/>
      <c r="I26" s="2"/>
      <c r="J26" s="2"/>
      <c r="K26" s="2"/>
      <c r="L26" s="2"/>
      <c r="M26" s="2"/>
      <c r="N26" s="2"/>
      <c r="O26" s="2"/>
    </row>
    <row r="27" s="1" customFormat="1" ht="18" customHeight="1" spans="1:15">
      <c r="A27" s="11"/>
      <c r="B27" s="7"/>
      <c r="C27" s="11"/>
      <c r="D27" s="10"/>
      <c r="E27" s="10"/>
      <c r="F27" s="8"/>
      <c r="G27" s="2"/>
      <c r="H27" s="2"/>
      <c r="I27" s="2"/>
      <c r="J27" s="2"/>
      <c r="K27" s="2"/>
      <c r="L27" s="2"/>
      <c r="M27" s="2"/>
      <c r="N27" s="2"/>
      <c r="O27" s="2"/>
    </row>
    <row r="28" s="1" customFormat="1" ht="18" customHeight="1" spans="1:15">
      <c r="A28" s="2"/>
      <c r="B28" s="2"/>
      <c r="C28" s="2"/>
      <c r="D28" s="3"/>
      <c r="E28" s="3"/>
      <c r="F28" s="3"/>
      <c r="G28" s="2"/>
      <c r="H28" s="2"/>
      <c r="I28" s="2"/>
      <c r="J28" s="2"/>
      <c r="K28" s="2"/>
      <c r="L28" s="2"/>
      <c r="M28" s="2"/>
      <c r="N28" s="2"/>
      <c r="O28" s="2"/>
    </row>
    <row r="29" s="1" customFormat="1" ht="18" customHeight="1" spans="1:15">
      <c r="A29" s="2"/>
      <c r="B29" s="2"/>
      <c r="C29" s="2"/>
      <c r="D29" s="3"/>
      <c r="E29" s="3"/>
      <c r="F29" s="3"/>
      <c r="G29" s="2"/>
      <c r="H29" s="2"/>
      <c r="I29" s="2"/>
      <c r="J29" s="2"/>
      <c r="K29" s="2"/>
      <c r="L29" s="2"/>
      <c r="M29" s="2"/>
      <c r="N29" s="2"/>
      <c r="O29" s="2"/>
    </row>
    <row r="30" s="1" customFormat="1" ht="18" customHeight="1" spans="1:15">
      <c r="A30" s="2"/>
      <c r="B30" s="2"/>
      <c r="C30" s="2"/>
      <c r="D30" s="3"/>
      <c r="E30" s="3"/>
      <c r="F30" s="3"/>
      <c r="G30" s="2"/>
      <c r="H30" s="2"/>
      <c r="I30" s="2"/>
      <c r="J30" s="2"/>
      <c r="K30" s="2"/>
      <c r="L30" s="2"/>
      <c r="M30" s="2"/>
      <c r="N30" s="2"/>
      <c r="O30" s="2"/>
    </row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</sheetData>
  <mergeCells count="2">
    <mergeCell ref="A1:F1"/>
    <mergeCell ref="E2:F2"/>
  </mergeCells>
  <printOptions horizontalCentered="1"/>
  <pageMargins left="0.590277777777778" right="0.590277777777778" top="0.786805555555556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雪学</cp:lastModifiedBy>
  <dcterms:created xsi:type="dcterms:W3CDTF">2025-04-08T15:37:00Z</dcterms:created>
  <dcterms:modified xsi:type="dcterms:W3CDTF">2025-10-20T07:47:47Z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FEBFE77DAF99476AAC3140A8C170414D_13</vt:lpwstr>
  </property>
  <property fmtid="{D5CDD505-2E9C-101B-9397-08002B2CF9AE}" pid="3" name="KSOProductBuildVer">
    <vt:lpwstr>2052-12.1.0.21915</vt:lpwstr>
  </property>
</Properties>
</file>