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0" windowHeight="7600" tabRatio="894"/>
  </bookViews>
  <sheets>
    <sheet name="劳务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<sst xmlns="http://schemas.openxmlformats.org/spreadsheetml/2006/main" count="155" uniqueCount="75">
  <si>
    <t>彭水自治县龙溪至朱砂段公路及安全提升工程（桥梁工程）施工劳务</t>
  </si>
  <si>
    <t>单位：元</t>
  </si>
  <si>
    <t>序号</t>
  </si>
  <si>
    <t>项目名称</t>
  </si>
  <si>
    <t>单位</t>
  </si>
  <si>
    <t>工作内容</t>
  </si>
  <si>
    <t>工程量</t>
  </si>
  <si>
    <t>单价</t>
  </si>
  <si>
    <t>合价</t>
  </si>
  <si>
    <t>一</t>
  </si>
  <si>
    <t>工程费用</t>
  </si>
  <si>
    <t>（一）</t>
  </si>
  <si>
    <t>引桥</t>
  </si>
  <si>
    <t>C30预制混凝土人行道（含钢筋制安）</t>
  </si>
  <si>
    <t>m3</t>
  </si>
  <si>
    <t>1、包含完成此项工作除混凝土、钢筋材料费外的一切费用</t>
  </si>
  <si>
    <t>基础钢筋(包括灌注桩、承台、基础系梁、沉柱、沉井等)</t>
  </si>
  <si>
    <t>kg</t>
  </si>
  <si>
    <t>1、包含完成此项工作除钢筋材料费外的一切费用</t>
  </si>
  <si>
    <t>下部结构钢筋</t>
  </si>
  <si>
    <t>上部结构钢筋</t>
  </si>
  <si>
    <t>挖土石方</t>
  </si>
  <si>
    <t>1、包含完成此项工作除混凝土材料费外的一切费用</t>
  </si>
  <si>
    <t>C25混凝土基础</t>
  </si>
  <si>
    <t>C35混凝土（柱式墩台）</t>
  </si>
  <si>
    <t>C35混凝土（柱间系梁）</t>
  </si>
  <si>
    <t>C25混凝土（肋板式桥台）</t>
  </si>
  <si>
    <t>C40混凝土（预制安装空心板）</t>
  </si>
  <si>
    <t>后张法预应力钢丝</t>
  </si>
  <si>
    <t>1、包含完成此项工作、锁具的一切费用</t>
  </si>
  <si>
    <t>（二）</t>
  </si>
  <si>
    <t>主桥工程</t>
  </si>
  <si>
    <t>附属结构钢筋</t>
  </si>
  <si>
    <t>1、包含完成此项工作的一切费用</t>
  </si>
  <si>
    <t>C35混凝土（拱座基础）</t>
  </si>
  <si>
    <t>C35混凝土（盖梁）</t>
  </si>
  <si>
    <t>第 1 页，共 2 页</t>
  </si>
  <si>
    <t>C50混凝土（拱圈）</t>
  </si>
  <si>
    <t>C35混凝土现浇拱上建筑</t>
  </si>
  <si>
    <t>C30混凝土桥头搭板</t>
  </si>
  <si>
    <t>C30混凝土（锚碇）</t>
  </si>
  <si>
    <t>防水涂层</t>
  </si>
  <si>
    <t>m2</t>
  </si>
  <si>
    <t>C30混凝土桥面铺装</t>
  </si>
  <si>
    <t>φ100mmPVC-U排水管</t>
  </si>
  <si>
    <t>m</t>
  </si>
  <si>
    <t>四氟滑板式橡胶支座</t>
  </si>
  <si>
    <t>dm3</t>
  </si>
  <si>
    <t>普通板式橡胶支座</t>
  </si>
  <si>
    <t>模数式伸缩装置（伸缩量480mm）</t>
  </si>
  <si>
    <t>C30混凝土桥梁防撞护栏</t>
  </si>
  <si>
    <t>二</t>
  </si>
  <si>
    <t>工程保险费</t>
  </si>
  <si>
    <t>总额</t>
  </si>
  <si>
    <t>三</t>
  </si>
  <si>
    <t>安全生产费</t>
  </si>
  <si>
    <t>四</t>
  </si>
  <si>
    <t>临时道路修建、养护、拆除（包括原有道路的养护）</t>
  </si>
  <si>
    <t>五</t>
  </si>
  <si>
    <t>临时供电设施架设、维护与拆除</t>
  </si>
  <si>
    <t>六</t>
  </si>
  <si>
    <t>预制场（路面铺筑与拆除）</t>
  </si>
  <si>
    <t>七</t>
  </si>
  <si>
    <t>缆索吊</t>
  </si>
  <si>
    <t>八</t>
  </si>
  <si>
    <t>设备租赁、安拆、进出场费</t>
  </si>
  <si>
    <t>九</t>
  </si>
  <si>
    <t>驻地建设费</t>
  </si>
  <si>
    <t>十</t>
  </si>
  <si>
    <t>税前合计</t>
  </si>
  <si>
    <t>十一</t>
  </si>
  <si>
    <t>税金</t>
  </si>
  <si>
    <t>%</t>
  </si>
  <si>
    <t>总计</t>
  </si>
  <si>
    <t>第 2 页，共 2 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</si>
</sst>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tabSelected="1" zoomScale="115" zoomScaleNormal="115" topLeftCell="A58" workbookViewId="0">
      <selection activeCell="J29" sqref="J29"/>
    </sheetView>
  </sheetViews>
  <sheetFormatPr defaultColWidth="9" defaultRowHeight="14"/>
  <cols>
    <col min="1" max="1" width="5.62727272727273" style="1" customWidth="1"/>
    <col min="2" max="2" width="26.6272727272727" style="1" customWidth="1"/>
    <col min="3" max="3" width="5.62727272727273" style="1" customWidth="1"/>
    <col min="4" max="4" width="22.6272727272727" style="1" customWidth="1"/>
    <col min="5" max="5" width="9.62727272727273" style="2" customWidth="1"/>
    <col min="6" max="6" width="11.6272727272727" style="3" customWidth="1"/>
    <col min="7" max="7" width="12.6272727272727" style="4" customWidth="1"/>
    <col min="8" max="8" width="9" style="1"/>
    <col min="9" max="9" width="11.7545454545455" style="3" customWidth="1"/>
    <col min="10" max="10" width="9" style="1"/>
    <col min="11" max="11" width="9.62727272727273" style="1"/>
    <col min="12" max="16" width="9" style="1"/>
  </cols>
  <sheetData>
    <row r="1" customFormat="1" ht="36" customHeight="1" spans="1:16">
      <c r="A1" s="5" t="s">
        <v>0</v>
      </c>
      <c r="B1" s="5"/>
      <c r="C1" s="5"/>
      <c r="D1" s="5"/>
      <c r="E1" s="6"/>
      <c r="F1" s="7"/>
      <c r="G1" s="8"/>
      <c r="H1" s="1"/>
      <c r="I1" s="3"/>
      <c r="J1" s="1"/>
      <c r="K1" s="1"/>
      <c r="L1" s="1"/>
      <c r="M1" s="1"/>
      <c r="N1" s="1"/>
      <c r="O1" s="1"/>
      <c r="P1" s="1"/>
    </row>
    <row r="2" customFormat="1" ht="20" customHeight="1" spans="1:16">
      <c r="A2" s="9"/>
      <c r="B2" s="9"/>
      <c r="C2" s="9"/>
      <c r="D2" s="9"/>
      <c r="E2" s="10"/>
      <c r="F2" s="11" t="s">
        <v>1</v>
      </c>
      <c r="G2" s="11"/>
      <c r="H2" s="1"/>
      <c r="I2" s="3"/>
      <c r="J2" s="1"/>
      <c r="K2" s="1"/>
      <c r="L2" s="1"/>
      <c r="M2" s="1"/>
      <c r="N2" s="1"/>
      <c r="O2" s="1"/>
      <c r="P2" s="1"/>
    </row>
    <row r="3" customFormat="1" ht="18" customHeight="1" spans="1:16">
      <c r="A3" s="12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7" t="s">
        <v>8</v>
      </c>
      <c r="H3" s="1"/>
      <c r="I3" s="3"/>
      <c r="J3" s="1"/>
      <c r="K3" s="1"/>
      <c r="L3" s="1"/>
      <c r="M3" s="1"/>
      <c r="N3" s="1"/>
      <c r="O3" s="1"/>
      <c r="P3" s="1"/>
    </row>
    <row r="4" customFormat="1" ht="18" customHeight="1" spans="1:16">
      <c r="A4" s="18" t="s">
        <v>9</v>
      </c>
      <c r="B4" s="19" t="s">
        <v>10</v>
      </c>
      <c r="C4" s="19"/>
      <c r="D4" s="19"/>
      <c r="E4" s="20"/>
      <c r="F4" s="21"/>
      <c r="G4" s="22">
        <f>G5+G17</f>
        <v>3981624.06</v>
      </c>
      <c r="H4" s="1"/>
      <c r="I4" s="3"/>
      <c r="J4" s="1"/>
      <c r="K4" s="1"/>
      <c r="L4" s="1"/>
      <c r="M4" s="1"/>
      <c r="N4" s="1"/>
      <c r="O4" s="1"/>
      <c r="P4" s="1"/>
    </row>
    <row r="5" customFormat="1" ht="18" customHeight="1" spans="1:16">
      <c r="A5" s="18" t="s">
        <v>11</v>
      </c>
      <c r="B5" s="23" t="s">
        <v>12</v>
      </c>
      <c r="C5" s="19"/>
      <c r="D5" s="19"/>
      <c r="E5" s="20"/>
      <c r="F5" s="24"/>
      <c r="G5" s="22">
        <f>SUM(G6:G16)</f>
        <v>926193.29</v>
      </c>
      <c r="H5" s="1"/>
      <c r="I5" s="3"/>
      <c r="J5" s="1"/>
      <c r="K5" s="1"/>
      <c r="L5" s="1"/>
      <c r="M5" s="1"/>
      <c r="N5" s="1"/>
      <c r="O5" s="1"/>
      <c r="P5" s="1"/>
    </row>
    <row r="6" customFormat="1" ht="28" customHeight="1" spans="1:16">
      <c r="A6" s="25">
        <v>1</v>
      </c>
      <c r="B6" s="26" t="s">
        <v>13</v>
      </c>
      <c r="C6" s="27" t="s">
        <v>14</v>
      </c>
      <c r="D6" s="26" t="s">
        <v>15</v>
      </c>
      <c r="E6" s="24">
        <v>162.5</v>
      </c>
      <c r="F6" s="24">
        <v>650</v>
      </c>
      <c r="G6" s="28">
        <f>ROUND(E6*F6,2)</f>
        <v>105625</v>
      </c>
      <c r="H6" s="1"/>
      <c r="I6" s="3"/>
      <c r="J6" s="1"/>
      <c r="K6" s="1"/>
      <c r="L6" s="1"/>
      <c r="M6" s="1"/>
      <c r="N6" s="1"/>
      <c r="O6" s="1"/>
      <c r="P6" s="1"/>
    </row>
    <row r="7" customFormat="1" ht="28" customHeight="1" spans="1:16">
      <c r="A7" s="25">
        <v>2</v>
      </c>
      <c r="B7" s="26" t="s">
        <v>16</v>
      </c>
      <c r="C7" s="27" t="s">
        <v>17</v>
      </c>
      <c r="D7" s="26" t="s">
        <v>18</v>
      </c>
      <c r="E7" s="24">
        <v>10047</v>
      </c>
      <c r="F7" s="24">
        <v>0.78</v>
      </c>
      <c r="G7" s="29">
        <f t="shared" ref="G7:G16" si="0">ROUND(E7*F7,2)</f>
        <v>7836.66</v>
      </c>
      <c r="H7" s="1"/>
      <c r="I7" s="3"/>
      <c r="J7" s="1"/>
      <c r="K7" s="1"/>
      <c r="L7" s="1"/>
      <c r="M7" s="1"/>
      <c r="N7" s="1"/>
      <c r="O7" s="1"/>
      <c r="P7" s="1"/>
    </row>
    <row r="8" customFormat="1" ht="28" customHeight="1" spans="1:16">
      <c r="A8" s="25">
        <v>3</v>
      </c>
      <c r="B8" s="26" t="s">
        <v>19</v>
      </c>
      <c r="C8" s="27" t="s">
        <v>17</v>
      </c>
      <c r="D8" s="26" t="s">
        <v>18</v>
      </c>
      <c r="E8" s="24">
        <v>14673</v>
      </c>
      <c r="F8" s="24">
        <v>0.95</v>
      </c>
      <c r="G8" s="29">
        <f t="shared" si="0"/>
        <v>13939.35</v>
      </c>
      <c r="H8" s="1"/>
      <c r="I8" s="3"/>
      <c r="J8" s="1"/>
      <c r="K8" s="1"/>
      <c r="L8" s="1"/>
      <c r="M8" s="1"/>
      <c r="N8" s="1"/>
      <c r="O8" s="1"/>
      <c r="P8" s="1"/>
    </row>
    <row r="9" customFormat="1" ht="28" customHeight="1" spans="1:16">
      <c r="A9" s="25">
        <v>4</v>
      </c>
      <c r="B9" s="26" t="s">
        <v>20</v>
      </c>
      <c r="C9" s="27" t="s">
        <v>17</v>
      </c>
      <c r="D9" s="26" t="s">
        <v>18</v>
      </c>
      <c r="E9" s="24">
        <v>40544</v>
      </c>
      <c r="F9" s="24">
        <v>0.95</v>
      </c>
      <c r="G9" s="29">
        <f t="shared" si="0"/>
        <v>38516.8</v>
      </c>
      <c r="H9" s="1"/>
      <c r="I9" s="3"/>
      <c r="J9" s="1"/>
      <c r="K9" s="1"/>
      <c r="L9" s="1"/>
      <c r="M9" s="1"/>
      <c r="N9" s="1"/>
      <c r="O9" s="1"/>
      <c r="P9" s="1"/>
    </row>
    <row r="10" customFormat="1" ht="28" customHeight="1" spans="1:16">
      <c r="A10" s="25">
        <v>5</v>
      </c>
      <c r="B10" s="26" t="s">
        <v>21</v>
      </c>
      <c r="C10" s="27" t="s">
        <v>14</v>
      </c>
      <c r="D10" s="26" t="s">
        <v>22</v>
      </c>
      <c r="E10" s="24">
        <v>3629</v>
      </c>
      <c r="F10" s="24">
        <v>50</v>
      </c>
      <c r="G10" s="29">
        <f t="shared" si="0"/>
        <v>181450</v>
      </c>
      <c r="H10" s="1"/>
      <c r="I10" s="3"/>
      <c r="J10" s="1"/>
      <c r="K10" s="1"/>
      <c r="L10" s="1"/>
      <c r="M10" s="1"/>
      <c r="N10" s="1"/>
      <c r="O10" s="1"/>
      <c r="P10" s="1"/>
    </row>
    <row r="11" customFormat="1" ht="28" customHeight="1" spans="1:16">
      <c r="A11" s="25">
        <v>6</v>
      </c>
      <c r="B11" s="26" t="s">
        <v>23</v>
      </c>
      <c r="C11" s="27" t="s">
        <v>14</v>
      </c>
      <c r="D11" s="26" t="s">
        <v>22</v>
      </c>
      <c r="E11" s="24">
        <v>708.5</v>
      </c>
      <c r="F11" s="24">
        <v>200</v>
      </c>
      <c r="G11" s="29">
        <f t="shared" si="0"/>
        <v>141700</v>
      </c>
      <c r="H11" s="1"/>
      <c r="I11" s="3"/>
      <c r="J11" s="1"/>
      <c r="K11" s="1"/>
      <c r="L11" s="1"/>
      <c r="M11" s="1"/>
      <c r="N11" s="1"/>
      <c r="O11" s="1"/>
      <c r="P11" s="1"/>
    </row>
    <row r="12" customFormat="1" ht="28" customHeight="1" spans="1:16">
      <c r="A12" s="25">
        <v>7</v>
      </c>
      <c r="B12" s="26" t="s">
        <v>24</v>
      </c>
      <c r="C12" s="27" t="s">
        <v>14</v>
      </c>
      <c r="D12" s="26" t="s">
        <v>22</v>
      </c>
      <c r="E12" s="24">
        <v>91.9</v>
      </c>
      <c r="F12" s="24">
        <v>320</v>
      </c>
      <c r="G12" s="29">
        <f t="shared" si="0"/>
        <v>29408</v>
      </c>
      <c r="H12" s="1"/>
      <c r="I12" s="3"/>
      <c r="J12" s="1"/>
      <c r="K12" s="1"/>
      <c r="L12" s="1"/>
      <c r="M12" s="1"/>
      <c r="N12" s="1"/>
      <c r="O12" s="1"/>
      <c r="P12" s="1"/>
    </row>
    <row r="13" customFormat="1" ht="28" customHeight="1" spans="1:16">
      <c r="A13" s="25">
        <v>8</v>
      </c>
      <c r="B13" s="26" t="s">
        <v>25</v>
      </c>
      <c r="C13" s="27" t="s">
        <v>14</v>
      </c>
      <c r="D13" s="26" t="s">
        <v>22</v>
      </c>
      <c r="E13" s="24">
        <v>13.8</v>
      </c>
      <c r="F13" s="24">
        <v>360</v>
      </c>
      <c r="G13" s="29">
        <f t="shared" si="0"/>
        <v>4968</v>
      </c>
      <c r="H13" s="1"/>
      <c r="I13" s="3"/>
      <c r="J13" s="1"/>
      <c r="K13" s="1"/>
      <c r="L13" s="1"/>
      <c r="M13" s="1"/>
      <c r="N13" s="1"/>
      <c r="O13" s="1"/>
      <c r="P13" s="1"/>
    </row>
    <row r="14" customFormat="1" ht="28" customHeight="1" spans="1:16">
      <c r="A14" s="25">
        <v>9</v>
      </c>
      <c r="B14" s="26" t="s">
        <v>26</v>
      </c>
      <c r="C14" s="27" t="s">
        <v>14</v>
      </c>
      <c r="D14" s="26" t="s">
        <v>22</v>
      </c>
      <c r="E14" s="24">
        <v>540.5</v>
      </c>
      <c r="F14" s="24">
        <v>250</v>
      </c>
      <c r="G14" s="29">
        <f t="shared" si="0"/>
        <v>135125</v>
      </c>
      <c r="H14" s="1"/>
      <c r="I14" s="3"/>
      <c r="J14" s="1"/>
      <c r="K14" s="1"/>
      <c r="L14" s="1"/>
      <c r="M14" s="1"/>
      <c r="N14" s="1"/>
      <c r="O14" s="1"/>
      <c r="P14" s="1"/>
    </row>
    <row r="15" customFormat="1" ht="28" customHeight="1" spans="1:16">
      <c r="A15" s="25">
        <v>10</v>
      </c>
      <c r="B15" s="26" t="s">
        <v>27</v>
      </c>
      <c r="C15" s="27" t="s">
        <v>14</v>
      </c>
      <c r="D15" s="26" t="s">
        <v>22</v>
      </c>
      <c r="E15" s="24">
        <v>245.95</v>
      </c>
      <c r="F15" s="24">
        <v>600</v>
      </c>
      <c r="G15" s="29">
        <f t="shared" si="0"/>
        <v>147570</v>
      </c>
      <c r="H15" s="1"/>
      <c r="I15" s="3"/>
      <c r="J15" s="1"/>
      <c r="K15" s="1"/>
      <c r="L15" s="1"/>
      <c r="M15" s="1"/>
      <c r="N15" s="1"/>
      <c r="O15" s="1"/>
      <c r="P15" s="1"/>
    </row>
    <row r="16" customFormat="1" ht="28" customHeight="1" spans="1:16">
      <c r="A16" s="25">
        <v>11</v>
      </c>
      <c r="B16" s="26" t="s">
        <v>28</v>
      </c>
      <c r="C16" s="27" t="s">
        <v>17</v>
      </c>
      <c r="D16" s="26" t="s">
        <v>29</v>
      </c>
      <c r="E16" s="24">
        <v>6214</v>
      </c>
      <c r="F16" s="24">
        <v>19.32</v>
      </c>
      <c r="G16" s="29">
        <f t="shared" si="0"/>
        <v>120054.48</v>
      </c>
      <c r="H16" s="1"/>
      <c r="I16" s="3"/>
      <c r="J16" s="1"/>
      <c r="K16" s="1"/>
      <c r="L16" s="1"/>
      <c r="M16" s="1"/>
      <c r="N16" s="1"/>
      <c r="O16" s="1"/>
      <c r="P16" s="1"/>
    </row>
    <row r="17" customFormat="1" ht="18" customHeight="1" spans="1:16">
      <c r="A17" s="18" t="s">
        <v>30</v>
      </c>
      <c r="B17" s="30" t="s">
        <v>31</v>
      </c>
      <c r="C17" s="31"/>
      <c r="D17" s="31"/>
      <c r="E17" s="32"/>
      <c r="F17" s="24"/>
      <c r="G17" s="22">
        <f>SUM(G18:G43)</f>
        <v>3055430.77</v>
      </c>
      <c r="H17" s="1"/>
      <c r="I17" s="3"/>
      <c r="J17" s="1"/>
      <c r="K17" s="1"/>
      <c r="L17" s="1"/>
      <c r="M17" s="1"/>
      <c r="N17" s="1"/>
      <c r="O17" s="1"/>
      <c r="P17" s="1"/>
    </row>
    <row r="18" customFormat="1" ht="28" customHeight="1" spans="1:16">
      <c r="A18" s="33">
        <v>1</v>
      </c>
      <c r="B18" s="26" t="s">
        <v>16</v>
      </c>
      <c r="C18" s="27" t="s">
        <v>17</v>
      </c>
      <c r="D18" s="26" t="s">
        <v>18</v>
      </c>
      <c r="E18" s="24">
        <v>18147</v>
      </c>
      <c r="F18" s="24">
        <v>0.78</v>
      </c>
      <c r="G18" s="29">
        <f t="shared" ref="G18:G27" si="1">ROUND(E18*F18,2)</f>
        <v>14154.66</v>
      </c>
      <c r="H18" s="1"/>
      <c r="I18" s="3"/>
      <c r="J18" s="1"/>
      <c r="K18" s="1"/>
      <c r="L18" s="1"/>
      <c r="M18" s="1"/>
      <c r="N18" s="1"/>
      <c r="O18" s="1"/>
      <c r="P18" s="1"/>
    </row>
    <row r="19" customFormat="1" ht="28" customHeight="1" spans="1:16">
      <c r="A19" s="33">
        <v>2</v>
      </c>
      <c r="B19" s="26" t="s">
        <v>19</v>
      </c>
      <c r="C19" s="27" t="s">
        <v>17</v>
      </c>
      <c r="D19" s="26" t="s">
        <v>18</v>
      </c>
      <c r="E19" s="24">
        <v>106286</v>
      </c>
      <c r="F19" s="24">
        <v>0.95</v>
      </c>
      <c r="G19" s="29">
        <f t="shared" si="1"/>
        <v>100971.7</v>
      </c>
      <c r="H19" s="1"/>
      <c r="I19" s="3"/>
      <c r="J19" s="1"/>
      <c r="K19" s="1"/>
      <c r="L19" s="1"/>
      <c r="M19" s="1"/>
      <c r="N19" s="1"/>
      <c r="O19" s="1"/>
      <c r="P19" s="1"/>
    </row>
    <row r="20" customFormat="1" ht="28" customHeight="1" spans="1:16">
      <c r="A20" s="33">
        <v>3</v>
      </c>
      <c r="B20" s="26" t="s">
        <v>20</v>
      </c>
      <c r="C20" s="27" t="s">
        <v>17</v>
      </c>
      <c r="D20" s="26" t="s">
        <v>18</v>
      </c>
      <c r="E20" s="24">
        <v>409377</v>
      </c>
      <c r="F20" s="24">
        <v>0.95</v>
      </c>
      <c r="G20" s="29">
        <f t="shared" si="1"/>
        <v>388908.15</v>
      </c>
      <c r="H20" s="1"/>
      <c r="I20" s="3"/>
      <c r="J20" s="1"/>
      <c r="K20" s="1"/>
      <c r="L20" s="1"/>
      <c r="M20" s="1"/>
      <c r="N20" s="1"/>
      <c r="O20" s="1"/>
      <c r="P20" s="1"/>
    </row>
    <row r="21" customFormat="1" ht="28" customHeight="1" spans="1:16">
      <c r="A21" s="33">
        <v>4</v>
      </c>
      <c r="B21" s="26" t="s">
        <v>32</v>
      </c>
      <c r="C21" s="27" t="s">
        <v>17</v>
      </c>
      <c r="D21" s="26" t="s">
        <v>18</v>
      </c>
      <c r="E21" s="24">
        <v>66407</v>
      </c>
      <c r="F21" s="24">
        <v>0.95</v>
      </c>
      <c r="G21" s="29">
        <f t="shared" si="1"/>
        <v>63086.65</v>
      </c>
      <c r="H21" s="1"/>
      <c r="I21" s="3"/>
      <c r="J21" s="1"/>
      <c r="K21" s="1"/>
      <c r="L21" s="1"/>
      <c r="M21" s="1"/>
      <c r="N21" s="1"/>
      <c r="O21" s="1"/>
      <c r="P21" s="1"/>
    </row>
    <row r="22" customFormat="1" ht="28" customHeight="1" spans="1:16">
      <c r="A22" s="33">
        <v>5</v>
      </c>
      <c r="B22" s="26" t="s">
        <v>21</v>
      </c>
      <c r="C22" s="27" t="s">
        <v>14</v>
      </c>
      <c r="D22" s="26" t="s">
        <v>33</v>
      </c>
      <c r="E22" s="24">
        <v>2598</v>
      </c>
      <c r="F22" s="24">
        <v>65</v>
      </c>
      <c r="G22" s="29">
        <f t="shared" si="1"/>
        <v>168870</v>
      </c>
      <c r="H22" s="1"/>
      <c r="I22" s="3"/>
      <c r="J22" s="1"/>
      <c r="K22" s="1"/>
      <c r="L22" s="1"/>
      <c r="M22" s="1"/>
      <c r="N22" s="1"/>
      <c r="O22" s="1"/>
      <c r="P22" s="1"/>
    </row>
    <row r="23" customFormat="1" ht="28" customHeight="1" spans="1:16">
      <c r="A23" s="33">
        <v>6</v>
      </c>
      <c r="B23" s="26" t="s">
        <v>34</v>
      </c>
      <c r="C23" s="27" t="s">
        <v>14</v>
      </c>
      <c r="D23" s="26" t="s">
        <v>22</v>
      </c>
      <c r="E23" s="24">
        <v>480.9</v>
      </c>
      <c r="F23" s="24">
        <v>220</v>
      </c>
      <c r="G23" s="29">
        <f t="shared" si="1"/>
        <v>105798</v>
      </c>
      <c r="H23" s="1"/>
      <c r="I23" s="3"/>
      <c r="J23" s="1"/>
      <c r="K23" s="1"/>
      <c r="L23" s="1"/>
      <c r="M23" s="1"/>
      <c r="N23" s="1"/>
      <c r="O23" s="1"/>
      <c r="P23" s="1"/>
    </row>
    <row r="24" customFormat="1" ht="28" customHeight="1" spans="1:16">
      <c r="A24" s="33">
        <v>7</v>
      </c>
      <c r="B24" s="26" t="s">
        <v>24</v>
      </c>
      <c r="C24" s="27" t="s">
        <v>14</v>
      </c>
      <c r="D24" s="26" t="s">
        <v>22</v>
      </c>
      <c r="E24" s="24">
        <v>153.6</v>
      </c>
      <c r="F24" s="24">
        <v>420</v>
      </c>
      <c r="G24" s="29">
        <f t="shared" si="1"/>
        <v>64512</v>
      </c>
      <c r="H24" s="1"/>
      <c r="I24" s="3"/>
      <c r="J24" s="1"/>
      <c r="K24" s="1"/>
      <c r="L24" s="1"/>
      <c r="M24" s="1"/>
      <c r="N24" s="1"/>
      <c r="O24" s="1"/>
      <c r="P24" s="1"/>
    </row>
    <row r="25" customFormat="1" ht="28" customHeight="1" spans="1:16">
      <c r="A25" s="33">
        <v>8</v>
      </c>
      <c r="B25" s="26" t="s">
        <v>25</v>
      </c>
      <c r="C25" s="27" t="s">
        <v>14</v>
      </c>
      <c r="D25" s="26" t="s">
        <v>22</v>
      </c>
      <c r="E25" s="24">
        <v>13.8</v>
      </c>
      <c r="F25" s="24">
        <v>450</v>
      </c>
      <c r="G25" s="29">
        <f t="shared" si="1"/>
        <v>6210</v>
      </c>
      <c r="H25" s="1"/>
      <c r="I25" s="3"/>
      <c r="J25" s="1"/>
      <c r="K25" s="1"/>
      <c r="L25" s="1"/>
      <c r="M25" s="1"/>
      <c r="N25" s="1"/>
      <c r="O25" s="1"/>
      <c r="P25" s="1"/>
    </row>
    <row r="26" customFormat="1" ht="28" customHeight="1" spans="1:16">
      <c r="A26" s="33">
        <v>9</v>
      </c>
      <c r="B26" s="26" t="s">
        <v>35</v>
      </c>
      <c r="C26" s="27" t="s">
        <v>14</v>
      </c>
      <c r="D26" s="26" t="s">
        <v>22</v>
      </c>
      <c r="E26" s="24">
        <v>209.8</v>
      </c>
      <c r="F26" s="24">
        <v>480</v>
      </c>
      <c r="G26" s="29">
        <f t="shared" si="1"/>
        <v>100704</v>
      </c>
      <c r="H26" s="1"/>
      <c r="I26" s="3"/>
      <c r="J26" s="1"/>
      <c r="K26" s="1"/>
      <c r="L26" s="1"/>
      <c r="M26" s="1"/>
      <c r="N26" s="1"/>
      <c r="O26" s="1"/>
      <c r="P26" s="1"/>
    </row>
    <row r="27" customFormat="1" ht="28" customHeight="1" spans="1:16">
      <c r="A27" s="33">
        <v>10</v>
      </c>
      <c r="B27" s="26" t="s">
        <v>27</v>
      </c>
      <c r="C27" s="27" t="s">
        <v>14</v>
      </c>
      <c r="D27" s="26" t="s">
        <v>22</v>
      </c>
      <c r="E27" s="24">
        <v>515</v>
      </c>
      <c r="F27" s="24">
        <v>600</v>
      </c>
      <c r="G27" s="29">
        <f t="shared" si="1"/>
        <v>309000</v>
      </c>
      <c r="H27" s="1"/>
      <c r="I27" s="3"/>
      <c r="J27" s="1"/>
      <c r="K27" s="1"/>
      <c r="L27" s="1"/>
      <c r="M27" s="1"/>
      <c r="N27" s="1"/>
      <c r="O27" s="1"/>
      <c r="P27" s="1"/>
    </row>
    <row r="28" customFormat="1" ht="18" customHeight="1" spans="1:16">
      <c r="A28" s="34" t="s">
        <v>36</v>
      </c>
      <c r="B28" s="35"/>
      <c r="C28" s="35"/>
      <c r="D28" s="35"/>
      <c r="E28" s="35"/>
      <c r="F28" s="35"/>
      <c r="G28" s="36"/>
      <c r="H28" s="1"/>
      <c r="I28" s="3"/>
      <c r="J28" s="1"/>
      <c r="K28" s="1"/>
      <c r="L28" s="1"/>
      <c r="M28" s="1"/>
      <c r="N28" s="1"/>
      <c r="O28" s="1"/>
      <c r="P28" s="1"/>
    </row>
    <row r="29" customFormat="1" ht="40" customHeight="1" spans="1:16">
      <c r="A29" s="5" t="s">
        <v>0</v>
      </c>
      <c r="B29" s="5"/>
      <c r="C29" s="5"/>
      <c r="D29" s="5"/>
      <c r="E29" s="6"/>
      <c r="F29" s="7"/>
      <c r="G29" s="8"/>
      <c r="H29" s="1"/>
      <c r="I29" s="3"/>
      <c r="J29" s="1"/>
      <c r="K29" s="1"/>
      <c r="L29" s="1"/>
      <c r="M29" s="1"/>
      <c r="N29" s="1"/>
      <c r="O29" s="1"/>
      <c r="P29" s="1"/>
    </row>
    <row r="30" customFormat="1" ht="18" customHeight="1" spans="1:16">
      <c r="A30" s="9"/>
      <c r="B30" s="9"/>
      <c r="C30" s="9"/>
      <c r="D30" s="9"/>
      <c r="E30" s="10"/>
      <c r="F30" s="11" t="s">
        <v>1</v>
      </c>
      <c r="G30" s="11"/>
      <c r="H30" s="1"/>
      <c r="I30" s="3"/>
      <c r="J30" s="1"/>
      <c r="K30" s="1"/>
      <c r="L30" s="1"/>
      <c r="M30" s="1"/>
      <c r="N30" s="1"/>
      <c r="O30" s="1"/>
      <c r="P30" s="1"/>
    </row>
    <row r="31" customFormat="1" ht="18" customHeight="1" spans="1:16">
      <c r="A31" s="12" t="s">
        <v>2</v>
      </c>
      <c r="B31" s="13" t="s">
        <v>3</v>
      </c>
      <c r="C31" s="13" t="s">
        <v>4</v>
      </c>
      <c r="D31" s="14" t="s">
        <v>5</v>
      </c>
      <c r="E31" s="15" t="s">
        <v>6</v>
      </c>
      <c r="F31" s="16" t="s">
        <v>7</v>
      </c>
      <c r="G31" s="17" t="s">
        <v>8</v>
      </c>
      <c r="H31" s="1"/>
      <c r="I31" s="3"/>
      <c r="J31" s="1"/>
      <c r="K31" s="1"/>
      <c r="L31" s="1"/>
      <c r="M31" s="1"/>
      <c r="N31" s="1"/>
      <c r="O31" s="1"/>
      <c r="P31" s="1"/>
    </row>
    <row r="32" customFormat="1" ht="28" customHeight="1" spans="1:16">
      <c r="A32" s="33">
        <v>11</v>
      </c>
      <c r="B32" s="26" t="s">
        <v>37</v>
      </c>
      <c r="C32" s="27" t="s">
        <v>14</v>
      </c>
      <c r="D32" s="26" t="s">
        <v>22</v>
      </c>
      <c r="E32" s="24">
        <v>831</v>
      </c>
      <c r="F32" s="24">
        <v>1250</v>
      </c>
      <c r="G32" s="29">
        <f t="shared" ref="G32:G51" si="2">ROUND(E32*F32,2)</f>
        <v>1038750</v>
      </c>
      <c r="H32" s="1"/>
      <c r="I32" s="3"/>
      <c r="J32" s="1"/>
      <c r="K32" s="1"/>
      <c r="L32" s="1"/>
      <c r="M32" s="1"/>
      <c r="N32" s="1"/>
      <c r="O32" s="1"/>
      <c r="P32" s="1"/>
    </row>
    <row r="33" customFormat="1" ht="28" customHeight="1" spans="1:16">
      <c r="A33" s="33">
        <v>12</v>
      </c>
      <c r="B33" s="26" t="s">
        <v>38</v>
      </c>
      <c r="C33" s="27" t="s">
        <v>14</v>
      </c>
      <c r="D33" s="26" t="s">
        <v>22</v>
      </c>
      <c r="E33" s="24">
        <v>357</v>
      </c>
      <c r="F33" s="24">
        <v>560</v>
      </c>
      <c r="G33" s="29">
        <f t="shared" si="2"/>
        <v>199920</v>
      </c>
      <c r="H33" s="1"/>
      <c r="I33" s="3"/>
      <c r="J33" s="1"/>
      <c r="K33" s="1"/>
      <c r="L33" s="1"/>
      <c r="M33" s="1"/>
      <c r="N33" s="1"/>
      <c r="O33" s="1"/>
      <c r="P33" s="1"/>
    </row>
    <row r="34" customFormat="1" ht="28" customHeight="1" spans="1:16">
      <c r="A34" s="33">
        <v>13</v>
      </c>
      <c r="B34" s="26" t="s">
        <v>39</v>
      </c>
      <c r="C34" s="27" t="s">
        <v>14</v>
      </c>
      <c r="D34" s="26" t="s">
        <v>22</v>
      </c>
      <c r="E34" s="24">
        <v>24.6</v>
      </c>
      <c r="F34" s="24">
        <v>180</v>
      </c>
      <c r="G34" s="29">
        <f t="shared" si="2"/>
        <v>4428</v>
      </c>
      <c r="H34" s="1"/>
      <c r="I34" s="3"/>
      <c r="J34" s="1"/>
      <c r="K34" s="1"/>
      <c r="L34" s="1"/>
      <c r="M34" s="1"/>
      <c r="N34" s="1"/>
      <c r="O34" s="1"/>
      <c r="P34" s="1"/>
    </row>
    <row r="35" customFormat="1" ht="28" customHeight="1" spans="1:16">
      <c r="A35" s="33">
        <v>14</v>
      </c>
      <c r="B35" s="26" t="s">
        <v>40</v>
      </c>
      <c r="C35" s="27" t="s">
        <v>14</v>
      </c>
      <c r="D35" s="26" t="s">
        <v>22</v>
      </c>
      <c r="E35" s="24">
        <v>371</v>
      </c>
      <c r="F35" s="24">
        <v>220</v>
      </c>
      <c r="G35" s="29">
        <f t="shared" si="2"/>
        <v>81620</v>
      </c>
      <c r="H35" s="1"/>
      <c r="I35" s="3"/>
      <c r="J35" s="1"/>
      <c r="K35" s="1"/>
      <c r="L35" s="1"/>
      <c r="M35" s="1"/>
      <c r="N35" s="1"/>
      <c r="O35" s="1"/>
      <c r="P35" s="1"/>
    </row>
    <row r="36" customFormat="1" ht="28" customHeight="1" spans="1:16">
      <c r="A36" s="33">
        <v>15</v>
      </c>
      <c r="B36" s="26" t="s">
        <v>41</v>
      </c>
      <c r="C36" s="27" t="s">
        <v>42</v>
      </c>
      <c r="D36" s="26" t="s">
        <v>33</v>
      </c>
      <c r="E36" s="24">
        <v>1344</v>
      </c>
      <c r="F36" s="24">
        <v>16.63</v>
      </c>
      <c r="G36" s="29">
        <f t="shared" si="2"/>
        <v>22350.72</v>
      </c>
      <c r="H36" s="1"/>
      <c r="I36" s="3"/>
      <c r="J36" s="1"/>
      <c r="K36" s="1"/>
      <c r="L36" s="1"/>
      <c r="M36" s="1"/>
      <c r="N36" s="1"/>
      <c r="O36" s="1"/>
      <c r="P36" s="1"/>
    </row>
    <row r="37" customFormat="1" ht="28" customHeight="1" spans="1:16">
      <c r="A37" s="33">
        <v>16</v>
      </c>
      <c r="B37" s="26" t="s">
        <v>43</v>
      </c>
      <c r="C37" s="27" t="s">
        <v>14</v>
      </c>
      <c r="D37" s="26" t="s">
        <v>22</v>
      </c>
      <c r="E37" s="24">
        <v>181.4</v>
      </c>
      <c r="F37" s="24">
        <v>220</v>
      </c>
      <c r="G37" s="29">
        <f t="shared" si="2"/>
        <v>39908</v>
      </c>
      <c r="H37" s="1"/>
      <c r="I37" s="3"/>
      <c r="J37" s="1"/>
      <c r="K37" s="1"/>
      <c r="L37" s="1"/>
      <c r="M37" s="1"/>
      <c r="N37" s="1"/>
      <c r="O37" s="1"/>
      <c r="P37" s="1"/>
    </row>
    <row r="38" customFormat="1" ht="28" customHeight="1" spans="1:16">
      <c r="A38" s="33">
        <v>17</v>
      </c>
      <c r="B38" s="26" t="s">
        <v>44</v>
      </c>
      <c r="C38" s="27" t="s">
        <v>45</v>
      </c>
      <c r="D38" s="26" t="s">
        <v>33</v>
      </c>
      <c r="E38" s="24">
        <v>136.5</v>
      </c>
      <c r="F38" s="24">
        <v>21.44</v>
      </c>
      <c r="G38" s="29">
        <f t="shared" si="2"/>
        <v>2926.56</v>
      </c>
      <c r="H38" s="1"/>
      <c r="I38" s="3"/>
      <c r="J38" s="1"/>
      <c r="K38" s="1"/>
      <c r="L38" s="1"/>
      <c r="M38" s="1"/>
      <c r="N38" s="1"/>
      <c r="O38" s="1"/>
      <c r="P38" s="1"/>
    </row>
    <row r="39" customFormat="1" ht="28" customHeight="1" spans="1:16">
      <c r="A39" s="33">
        <v>18</v>
      </c>
      <c r="B39" s="26" t="s">
        <v>46</v>
      </c>
      <c r="C39" s="27" t="s">
        <v>47</v>
      </c>
      <c r="D39" s="26" t="s">
        <v>33</v>
      </c>
      <c r="E39" s="24">
        <v>67.88</v>
      </c>
      <c r="F39" s="24">
        <v>197.56</v>
      </c>
      <c r="G39" s="29">
        <f t="shared" si="2"/>
        <v>13410.37</v>
      </c>
      <c r="H39" s="1"/>
      <c r="I39" s="3"/>
      <c r="J39" s="1"/>
      <c r="K39" s="1"/>
      <c r="L39" s="1"/>
      <c r="M39" s="1"/>
      <c r="N39" s="1"/>
      <c r="O39" s="1"/>
      <c r="P39" s="1"/>
    </row>
    <row r="40" customFormat="1" ht="28" customHeight="1" spans="1:16">
      <c r="A40" s="33">
        <v>19</v>
      </c>
      <c r="B40" s="26" t="s">
        <v>48</v>
      </c>
      <c r="C40" s="27" t="s">
        <v>47</v>
      </c>
      <c r="D40" s="26" t="s">
        <v>33</v>
      </c>
      <c r="E40" s="37">
        <v>248.594</v>
      </c>
      <c r="F40" s="24">
        <v>126.94</v>
      </c>
      <c r="G40" s="29">
        <f t="shared" si="2"/>
        <v>31556.52</v>
      </c>
      <c r="H40" s="1"/>
      <c r="I40" s="3"/>
      <c r="J40" s="1"/>
      <c r="K40" s="1"/>
      <c r="L40" s="1"/>
      <c r="M40" s="1"/>
      <c r="N40" s="1"/>
      <c r="O40" s="1"/>
      <c r="P40" s="1"/>
    </row>
    <row r="41" customFormat="1" ht="28" customHeight="1" spans="1:16">
      <c r="A41" s="33">
        <v>20</v>
      </c>
      <c r="B41" s="26" t="s">
        <v>49</v>
      </c>
      <c r="C41" s="27" t="s">
        <v>45</v>
      </c>
      <c r="D41" s="26" t="s">
        <v>33</v>
      </c>
      <c r="E41" s="24">
        <v>60</v>
      </c>
      <c r="F41" s="24">
        <v>1353.2</v>
      </c>
      <c r="G41" s="29">
        <f t="shared" si="2"/>
        <v>81192</v>
      </c>
      <c r="H41" s="1"/>
      <c r="I41" s="3"/>
      <c r="J41" s="1"/>
      <c r="K41" s="1"/>
      <c r="L41" s="1"/>
      <c r="M41" s="1"/>
      <c r="N41" s="1"/>
      <c r="O41" s="1"/>
      <c r="P41" s="1"/>
    </row>
    <row r="42" customFormat="1" ht="28" customHeight="1" spans="1:16">
      <c r="A42" s="33">
        <v>21</v>
      </c>
      <c r="B42" s="26" t="s">
        <v>50</v>
      </c>
      <c r="C42" s="27" t="s">
        <v>14</v>
      </c>
      <c r="D42" s="26" t="s">
        <v>22</v>
      </c>
      <c r="E42" s="24">
        <v>134.4</v>
      </c>
      <c r="F42" s="24">
        <v>280</v>
      </c>
      <c r="G42" s="29">
        <f t="shared" si="2"/>
        <v>37632</v>
      </c>
      <c r="H42" s="1"/>
      <c r="I42" s="3"/>
      <c r="J42" s="1"/>
      <c r="K42" s="1"/>
      <c r="L42" s="1"/>
      <c r="M42" s="1"/>
      <c r="N42" s="1"/>
      <c r="O42" s="1"/>
      <c r="P42" s="1"/>
    </row>
    <row r="43" customFormat="1" ht="28" customHeight="1" spans="1:16">
      <c r="A43" s="33">
        <v>22</v>
      </c>
      <c r="B43" s="26" t="s">
        <v>28</v>
      </c>
      <c r="C43" s="27" t="s">
        <v>17</v>
      </c>
      <c r="D43" s="26" t="s">
        <v>29</v>
      </c>
      <c r="E43" s="24">
        <v>9292</v>
      </c>
      <c r="F43" s="24">
        <v>19.32</v>
      </c>
      <c r="G43" s="29">
        <f t="shared" si="2"/>
        <v>179521.44</v>
      </c>
      <c r="H43" s="1"/>
      <c r="I43" s="3"/>
      <c r="J43" s="1"/>
      <c r="K43" s="1"/>
      <c r="L43" s="1"/>
      <c r="M43" s="1"/>
      <c r="N43" s="1"/>
      <c r="O43" s="1"/>
      <c r="P43" s="1"/>
    </row>
    <row r="44" customFormat="1" ht="18" customHeight="1" spans="1:16">
      <c r="A44" s="38" t="s">
        <v>51</v>
      </c>
      <c r="B44" s="23" t="s">
        <v>52</v>
      </c>
      <c r="C44" s="39" t="s">
        <v>53</v>
      </c>
      <c r="D44" s="26"/>
      <c r="E44" s="24">
        <v>1</v>
      </c>
      <c r="F44" s="24">
        <v>56000</v>
      </c>
      <c r="G44" s="22">
        <f t="shared" si="2"/>
        <v>56000</v>
      </c>
      <c r="H44" s="1"/>
      <c r="I44" s="3"/>
      <c r="J44" s="1"/>
      <c r="K44" s="1"/>
      <c r="L44" s="1"/>
      <c r="M44" s="1"/>
      <c r="N44" s="1"/>
      <c r="O44" s="1"/>
      <c r="P44" s="1"/>
    </row>
    <row r="45" customFormat="1" ht="18" customHeight="1" spans="1:16">
      <c r="A45" s="18" t="s">
        <v>54</v>
      </c>
      <c r="B45" s="23" t="s">
        <v>55</v>
      </c>
      <c r="C45" s="39" t="s">
        <v>53</v>
      </c>
      <c r="D45" s="26"/>
      <c r="E45" s="24">
        <v>1</v>
      </c>
      <c r="F45" s="24">
        <v>100000</v>
      </c>
      <c r="G45" s="22">
        <f t="shared" si="2"/>
        <v>100000</v>
      </c>
      <c r="H45" s="1"/>
      <c r="I45" s="3"/>
      <c r="J45" s="1"/>
      <c r="K45" s="1"/>
      <c r="L45" s="1"/>
      <c r="M45" s="1"/>
      <c r="N45" s="1"/>
      <c r="O45" s="1"/>
      <c r="P45" s="1"/>
    </row>
    <row r="46" customFormat="1" ht="28" customHeight="1" spans="1:16">
      <c r="A46" s="38" t="s">
        <v>56</v>
      </c>
      <c r="B46" s="23" t="s">
        <v>57</v>
      </c>
      <c r="C46" s="39" t="s">
        <v>53</v>
      </c>
      <c r="D46" s="26"/>
      <c r="E46" s="24">
        <v>1</v>
      </c>
      <c r="F46" s="24">
        <v>15000</v>
      </c>
      <c r="G46" s="22">
        <f t="shared" si="2"/>
        <v>15000</v>
      </c>
      <c r="H46" s="1"/>
      <c r="I46" s="3"/>
      <c r="J46" s="1"/>
      <c r="K46" s="1"/>
      <c r="L46" s="1"/>
      <c r="M46" s="1"/>
      <c r="N46" s="1"/>
      <c r="O46" s="1"/>
      <c r="P46" s="1"/>
    </row>
    <row r="47" customFormat="1" ht="18" customHeight="1" spans="1:16">
      <c r="A47" s="18" t="s">
        <v>58</v>
      </c>
      <c r="B47" s="23" t="s">
        <v>59</v>
      </c>
      <c r="C47" s="39" t="s">
        <v>53</v>
      </c>
      <c r="D47" s="40"/>
      <c r="E47" s="24">
        <v>1</v>
      </c>
      <c r="F47" s="24">
        <v>50000</v>
      </c>
      <c r="G47" s="22">
        <f t="shared" si="2"/>
        <v>50000</v>
      </c>
      <c r="H47" s="1"/>
      <c r="I47" s="3"/>
      <c r="J47" s="1"/>
      <c r="K47" s="1"/>
      <c r="L47" s="1"/>
      <c r="M47" s="1"/>
      <c r="N47" s="1"/>
      <c r="O47" s="1"/>
      <c r="P47" s="1"/>
    </row>
    <row r="48" customFormat="1" ht="18" customHeight="1" spans="1:16">
      <c r="A48" s="18" t="s">
        <v>60</v>
      </c>
      <c r="B48" s="23" t="s">
        <v>61</v>
      </c>
      <c r="C48" s="39" t="s">
        <v>53</v>
      </c>
      <c r="D48" s="40"/>
      <c r="E48" s="24">
        <v>1</v>
      </c>
      <c r="F48" s="24">
        <v>80000</v>
      </c>
      <c r="G48" s="22">
        <f t="shared" si="2"/>
        <v>80000</v>
      </c>
      <c r="H48" s="1"/>
      <c r="I48" s="3"/>
      <c r="J48" s="1"/>
      <c r="K48" s="1"/>
      <c r="L48" s="1"/>
      <c r="M48" s="1"/>
      <c r="N48" s="1"/>
      <c r="O48" s="1"/>
      <c r="P48" s="1"/>
    </row>
    <row r="49" customFormat="1" ht="18" customHeight="1" spans="1:16">
      <c r="A49" s="18" t="s">
        <v>62</v>
      </c>
      <c r="B49" s="23" t="s">
        <v>63</v>
      </c>
      <c r="C49" s="39" t="s">
        <v>53</v>
      </c>
      <c r="D49" s="40"/>
      <c r="E49" s="24">
        <v>1</v>
      </c>
      <c r="F49" s="24">
        <v>2360814.6</v>
      </c>
      <c r="G49" s="22">
        <f t="shared" si="2"/>
        <v>2360814.6</v>
      </c>
      <c r="H49" s="1"/>
      <c r="I49" s="3"/>
      <c r="J49" s="1"/>
      <c r="K49" s="1"/>
      <c r="L49" s="1"/>
      <c r="M49" s="1"/>
      <c r="N49" s="1"/>
      <c r="O49" s="1"/>
      <c r="P49" s="1"/>
    </row>
    <row r="50" customFormat="1" ht="18" customHeight="1" spans="1:16">
      <c r="A50" s="18" t="s">
        <v>64</v>
      </c>
      <c r="B50" s="23" t="s">
        <v>65</v>
      </c>
      <c r="C50" s="39" t="s">
        <v>53</v>
      </c>
      <c r="D50" s="40"/>
      <c r="E50" s="24">
        <v>1</v>
      </c>
      <c r="F50" s="24">
        <v>527360</v>
      </c>
      <c r="G50" s="22">
        <f t="shared" si="2"/>
        <v>527360</v>
      </c>
      <c r="H50" s="1"/>
      <c r="I50" s="3"/>
      <c r="J50" s="1"/>
      <c r="K50" s="1"/>
      <c r="L50" s="1"/>
      <c r="M50" s="1"/>
      <c r="N50" s="1"/>
      <c r="O50" s="1"/>
      <c r="P50" s="1"/>
    </row>
    <row r="51" customFormat="1" ht="18" customHeight="1" spans="1:16">
      <c r="A51" s="18" t="s">
        <v>66</v>
      </c>
      <c r="B51" s="23" t="s">
        <v>67</v>
      </c>
      <c r="C51" s="39" t="s">
        <v>53</v>
      </c>
      <c r="D51" s="40"/>
      <c r="E51" s="24">
        <v>1</v>
      </c>
      <c r="F51" s="24">
        <v>60000</v>
      </c>
      <c r="G51" s="22">
        <f t="shared" si="2"/>
        <v>60000</v>
      </c>
      <c r="H51" s="1"/>
      <c r="I51" s="3"/>
      <c r="J51" s="1"/>
      <c r="K51" s="1"/>
      <c r="L51" s="1"/>
      <c r="M51" s="1"/>
      <c r="N51" s="1"/>
      <c r="O51" s="1"/>
      <c r="P51" s="1"/>
    </row>
    <row r="52" customFormat="1" ht="18" customHeight="1" spans="1:16">
      <c r="A52" s="18" t="s">
        <v>68</v>
      </c>
      <c r="B52" s="23" t="s">
        <v>69</v>
      </c>
      <c r="C52" s="39"/>
      <c r="D52" s="40"/>
      <c r="E52" s="24"/>
      <c r="F52" s="24"/>
      <c r="G52" s="22">
        <f>G4+G44+G45+G46+G47+G48+G49+G50+G51</f>
        <v>7230798.66</v>
      </c>
      <c r="H52" s="1"/>
      <c r="I52" s="3"/>
      <c r="J52" s="1"/>
      <c r="K52" s="1"/>
      <c r="L52" s="1"/>
      <c r="M52" s="1"/>
      <c r="N52" s="1"/>
      <c r="O52" s="1"/>
      <c r="P52" s="1"/>
    </row>
    <row r="53" customFormat="1" ht="18" customHeight="1" spans="1:16">
      <c r="A53" s="18" t="s">
        <v>70</v>
      </c>
      <c r="B53" s="19" t="s">
        <v>71</v>
      </c>
      <c r="C53" s="41" t="s">
        <v>72</v>
      </c>
      <c r="D53" s="41"/>
      <c r="E53" s="42">
        <v>9</v>
      </c>
      <c r="F53" s="24">
        <f>G52</f>
        <v>7230798.66</v>
      </c>
      <c r="G53" s="22">
        <f>ROUND(E53*F53/100,2)</f>
        <v>650771.88</v>
      </c>
      <c r="H53" s="1"/>
      <c r="I53" s="3"/>
      <c r="J53" s="1"/>
      <c r="K53" s="1"/>
      <c r="L53" s="1"/>
      <c r="M53" s="1"/>
      <c r="N53" s="1"/>
      <c r="O53" s="1"/>
      <c r="P53" s="1"/>
    </row>
    <row r="54" customFormat="1" ht="18" customHeight="1" spans="1:16">
      <c r="A54" s="25"/>
      <c r="B54" s="19" t="s">
        <v>73</v>
      </c>
      <c r="C54" s="43"/>
      <c r="D54" s="43"/>
      <c r="E54" s="42"/>
      <c r="F54" s="24"/>
      <c r="G54" s="22">
        <f>G52+G53</f>
        <v>7881570.54</v>
      </c>
      <c r="H54" s="1"/>
      <c r="I54" s="3"/>
      <c r="J54" s="1"/>
      <c r="K54" s="1"/>
      <c r="L54" s="1"/>
      <c r="M54" s="1"/>
      <c r="N54" s="1"/>
      <c r="O54" s="1"/>
      <c r="P54" s="1"/>
    </row>
    <row r="55" customFormat="1" ht="18" customHeight="1" spans="1:16">
      <c r="A55" s="25"/>
      <c r="B55" s="19"/>
      <c r="C55" s="43"/>
      <c r="D55" s="43"/>
      <c r="E55" s="42"/>
      <c r="F55" s="24"/>
      <c r="G55" s="22"/>
      <c r="H55" s="1"/>
      <c r="I55" s="3"/>
      <c r="J55" s="1"/>
      <c r="K55" s="1"/>
      <c r="L55" s="1"/>
      <c r="M55" s="1"/>
      <c r="N55" s="1"/>
      <c r="O55" s="1"/>
      <c r="P55" s="1"/>
    </row>
    <row r="56" customFormat="1" ht="18" customHeight="1" spans="1:16">
      <c r="A56" s="25"/>
      <c r="B56" s="19"/>
      <c r="C56" s="43"/>
      <c r="D56" s="43"/>
      <c r="E56" s="42"/>
      <c r="F56" s="24"/>
      <c r="G56" s="22"/>
      <c r="H56" s="1"/>
      <c r="I56" s="3"/>
      <c r="J56" s="1"/>
      <c r="K56" s="1"/>
      <c r="L56" s="1"/>
      <c r="M56" s="1"/>
      <c r="N56" s="1"/>
      <c r="O56" s="1"/>
      <c r="P56" s="1"/>
    </row>
    <row r="57" customFormat="1" ht="18" customHeight="1" spans="1:16">
      <c r="A57" s="25"/>
      <c r="B57" s="19"/>
      <c r="C57" s="43"/>
      <c r="D57" s="43"/>
      <c r="E57" s="42"/>
      <c r="F57" s="24"/>
      <c r="G57" s="22"/>
      <c r="H57" s="1"/>
      <c r="I57" s="3"/>
      <c r="J57" s="1"/>
      <c r="K57" s="1"/>
      <c r="L57" s="1"/>
      <c r="M57" s="1"/>
      <c r="N57" s="1"/>
      <c r="O57" s="1"/>
      <c r="P57" s="1"/>
    </row>
    <row r="58" customFormat="1" ht="18" customHeight="1" spans="1:16">
      <c r="A58" s="25"/>
      <c r="B58" s="19"/>
      <c r="C58" s="43"/>
      <c r="D58" s="43"/>
      <c r="E58" s="42"/>
      <c r="F58" s="24"/>
      <c r="G58" s="22"/>
      <c r="H58" s="1"/>
      <c r="I58" s="3"/>
      <c r="J58" s="1"/>
      <c r="K58" s="1"/>
      <c r="L58" s="1"/>
      <c r="M58" s="1"/>
      <c r="N58" s="1"/>
      <c r="O58" s="1"/>
      <c r="P58" s="1"/>
    </row>
    <row r="59" customFormat="1" ht="18" customHeight="1" spans="1:16">
      <c r="A59" s="25"/>
      <c r="B59" s="19"/>
      <c r="C59" s="43"/>
      <c r="D59" s="43"/>
      <c r="E59" s="42"/>
      <c r="F59" s="24"/>
      <c r="G59" s="22"/>
      <c r="H59" s="1"/>
      <c r="I59" s="3"/>
      <c r="J59" s="1"/>
      <c r="K59" s="1"/>
      <c r="L59" s="1"/>
      <c r="M59" s="1"/>
      <c r="N59" s="1"/>
      <c r="O59" s="1"/>
      <c r="P59" s="1"/>
    </row>
    <row r="60" ht="18" customHeight="1" spans="1:7">
      <c r="A60" s="34" t="s">
        <v>74</v>
      </c>
      <c r="B60" s="35"/>
      <c r="C60" s="35"/>
      <c r="D60" s="35"/>
      <c r="E60" s="35"/>
      <c r="F60" s="35"/>
      <c r="G60" s="36"/>
    </row>
    <row r="61" ht="18" customHeight="1"/>
    <row r="62" ht="18" customHeight="1"/>
    <row r="63" ht="20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</sheetData>
  <mergeCells count="6">
    <mergeCell ref="A1:G1"/>
    <mergeCell ref="F2:G2"/>
    <mergeCell ref="A28:G28"/>
    <mergeCell ref="A29:G29"/>
    <mergeCell ref="F30:G30"/>
    <mergeCell ref="A60:G60"/>
  </mergeCells>
  <printOptions horizontalCentered="1"/>
  <pageMargins left="0.472222222222222" right="0.472222222222222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唐渝南</cp:lastModifiedBy>
  <dcterms:created xsi:type="dcterms:W3CDTF">2025-04-08T15:37:00Z</dcterms:created>
  <dcterms:modified xsi:type="dcterms:W3CDTF">2025-09-16T12:36:22Z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FEBFE77DAF99476AAC3140A8C170414D_13</vt:lpwstr>
  </property>
  <property fmtid="{D5CDD505-2E9C-101B-9397-08002B2CF9AE}" pid="3" name="KSOProductBuildVer">
    <vt:lpwstr>2052-12.1.0.21915</vt:lpwstr>
  </property>
</Properties>
</file>