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tabRatio="894"/>
  </bookViews>
  <sheets>
    <sheet name="包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<sst xmlns="http://schemas.openxmlformats.org/spreadsheetml/2006/main" count="26" uniqueCount="25">
  <si>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彭水自治县走马岭至郎溪段公路及安全提升工程（边坡喷锚）            专业分包</t>
  </si>
  <si>
    <t>单位：元</t>
  </si>
  <si>
    <t>序号</t>
  </si>
  <si>
    <t>项目名称</t>
  </si>
  <si>
    <t>单位</t>
  </si>
  <si>
    <t>工程量</t>
  </si>
  <si>
    <t>单价</t>
  </si>
  <si>
    <t>合价</t>
  </si>
  <si>
    <t>备注</t>
  </si>
  <si>
    <t>一</t>
  </si>
  <si>
    <t>工程费用</t>
  </si>
  <si>
    <t>（一）</t>
  </si>
  <si>
    <t>清单 第200章 路基</t>
  </si>
  <si>
    <t>喷射混凝土防护钢筋网</t>
  </si>
  <si>
    <t>kg</t>
  </si>
  <si>
    <t>C25喷射混凝土</t>
  </si>
  <si>
    <t>m3</t>
  </si>
  <si>
    <t>1-φ22mm锚杆</t>
  </si>
  <si>
    <t>m</t>
  </si>
  <si>
    <t>二</t>
  </si>
  <si>
    <t>安全生产费</t>
  </si>
  <si>
    <t>%</t>
  </si>
  <si>
    <t>三</t>
  </si>
  <si>
    <t>税金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</si>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</sst>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I3" sqref="I3"/>
    </sheetView>
  </sheetViews>
  <sheetFormatPr defaultColWidth="9" defaultRowHeight="13.5"/>
  <cols>
    <col min="1" max="1" width="5.625" style="1" customWidth="1"/>
    <col min="2" max="2" width="22.625" style="1" customWidth="1"/>
    <col min="3" max="3" width="5.625" style="1" customWidth="1"/>
    <col min="4" max="4" width="20.625" style="1" customWidth="1"/>
    <col min="5" max="6" width="10.625" style="2" customWidth="1"/>
    <col min="7" max="7" width="13.625" style="2" customWidth="1"/>
    <col min="8" max="8" width="9" style="1"/>
    <col min="9" max="9" width="21.2583333333333" style="1" customWidth="1"/>
    <col min="10" max="16" width="9" style="1"/>
  </cols>
  <sheetData>
    <row r="1" customFormat="1" ht="56" customHeight="1" spans="1:16">
      <c r="A1" s="3" t="s">
        <v>0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27" customHeight="1" spans="1:16">
      <c r="A2" s="5"/>
      <c r="B2" s="5"/>
      <c r="C2" s="5"/>
      <c r="D2" s="5"/>
      <c r="E2" s="6"/>
      <c r="F2" s="7" t="s">
        <v>1</v>
      </c>
      <c r="G2" s="7"/>
      <c r="H2" s="1"/>
      <c r="I2" s="1"/>
      <c r="J2" s="1"/>
      <c r="K2" s="1"/>
      <c r="L2" s="1"/>
      <c r="M2" s="1"/>
      <c r="N2" s="1"/>
      <c r="O2" s="1"/>
      <c r="P2" s="1"/>
    </row>
    <row r="3" customFormat="1" ht="72" customHeight="1" spans="1:1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72" customHeight="1" spans="1:16">
      <c r="A4" s="12" t="s">
        <v>9</v>
      </c>
      <c r="B4" s="13" t="s">
        <v>10</v>
      </c>
      <c r="C4" s="13"/>
      <c r="D4" s="14"/>
      <c r="E4" s="14"/>
      <c r="F4" s="14">
        <f>F5</f>
        <v>3553643.2</v>
      </c>
      <c r="G4" s="15"/>
      <c r="H4" s="1"/>
      <c r="I4" s="1"/>
      <c r="J4" s="1"/>
      <c r="K4" s="1"/>
      <c r="L4" s="1"/>
      <c r="M4" s="1"/>
      <c r="N4" s="1"/>
      <c r="O4" s="1"/>
      <c r="P4" s="1"/>
    </row>
    <row r="5" customFormat="1" ht="72" customHeight="1" spans="1:16">
      <c r="A5" s="12" t="s">
        <v>11</v>
      </c>
      <c r="B5" s="16" t="s">
        <v>12</v>
      </c>
      <c r="C5" s="13"/>
      <c r="D5" s="14"/>
      <c r="E5" s="17"/>
      <c r="F5" s="14">
        <f>SUM(F6:F8)</f>
        <v>3553643.2</v>
      </c>
      <c r="G5" s="18"/>
      <c r="H5" s="1"/>
      <c r="I5" s="1"/>
      <c r="J5" s="1"/>
      <c r="K5" s="1"/>
      <c r="L5" s="1"/>
      <c r="M5" s="1"/>
      <c r="N5" s="1"/>
      <c r="O5" s="1"/>
      <c r="P5" s="1"/>
    </row>
    <row r="6" customFormat="1" ht="72" customHeight="1" spans="1:16">
      <c r="A6" s="19">
        <v>1</v>
      </c>
      <c r="B6" s="20" t="s">
        <v>13</v>
      </c>
      <c r="C6" s="21" t="s">
        <v>14</v>
      </c>
      <c r="D6" s="22">
        <v>97412.9</v>
      </c>
      <c r="E6" s="22">
        <v>5.17</v>
      </c>
      <c r="F6" s="22">
        <f t="shared" ref="F6:F8" si="0">ROUND(D6*E6,2)</f>
        <v>503624.69</v>
      </c>
      <c r="G6" s="18"/>
      <c r="H6" s="1"/>
      <c r="I6" s="1"/>
      <c r="J6" s="1"/>
      <c r="K6" s="1"/>
      <c r="L6" s="1"/>
      <c r="M6" s="1"/>
      <c r="N6" s="1"/>
      <c r="O6" s="1"/>
      <c r="P6" s="1"/>
    </row>
    <row r="7" customFormat="1" ht="72" customHeight="1" spans="1:16">
      <c r="A7" s="19">
        <v>2</v>
      </c>
      <c r="B7" s="20" t="s">
        <v>15</v>
      </c>
      <c r="C7" s="21" t="s">
        <v>16</v>
      </c>
      <c r="D7" s="22">
        <v>3082.7</v>
      </c>
      <c r="E7" s="22">
        <v>616.37</v>
      </c>
      <c r="F7" s="22">
        <f t="shared" si="0"/>
        <v>1900083.8</v>
      </c>
      <c r="G7" s="18"/>
      <c r="H7" s="1"/>
      <c r="I7" s="1"/>
      <c r="J7" s="1"/>
      <c r="K7" s="1"/>
      <c r="L7" s="1"/>
      <c r="M7" s="1"/>
      <c r="N7" s="1"/>
      <c r="O7" s="1"/>
      <c r="P7" s="1"/>
    </row>
    <row r="8" customFormat="1" ht="72" customHeight="1" spans="1:16">
      <c r="A8" s="19">
        <v>3</v>
      </c>
      <c r="B8" s="20" t="s">
        <v>17</v>
      </c>
      <c r="C8" s="21" t="s">
        <v>18</v>
      </c>
      <c r="D8" s="22">
        <v>24077.36</v>
      </c>
      <c r="E8" s="22">
        <v>47.76</v>
      </c>
      <c r="F8" s="22">
        <f t="shared" si="0"/>
        <v>1149934.71</v>
      </c>
      <c r="G8" s="18"/>
      <c r="H8" s="1"/>
      <c r="I8" s="1"/>
      <c r="J8" s="1"/>
      <c r="K8" s="1"/>
      <c r="L8" s="1"/>
      <c r="M8" s="1"/>
      <c r="N8" s="1"/>
      <c r="O8" s="1"/>
      <c r="P8" s="1"/>
    </row>
    <row r="9" customFormat="1" ht="72" customHeight="1" spans="1:16">
      <c r="A9" s="23" t="s">
        <v>19</v>
      </c>
      <c r="B9" s="24" t="s">
        <v>20</v>
      </c>
      <c r="C9" s="25" t="s">
        <v>21</v>
      </c>
      <c r="D9" s="22">
        <v>0.5</v>
      </c>
      <c r="E9" s="22">
        <f>F4</f>
        <v>3553643.2</v>
      </c>
      <c r="F9" s="26">
        <f>ROUND(D9*E9/100,2)</f>
        <v>17768.22</v>
      </c>
      <c r="G9" s="18"/>
      <c r="H9" s="1"/>
      <c r="I9" s="1"/>
      <c r="J9" s="1"/>
      <c r="K9" s="1"/>
      <c r="L9" s="1"/>
      <c r="M9" s="1"/>
      <c r="N9" s="1"/>
      <c r="O9" s="1"/>
      <c r="P9" s="1"/>
    </row>
    <row r="10" customFormat="1" ht="72" customHeight="1" spans="1:16">
      <c r="A10" s="12" t="s">
        <v>22</v>
      </c>
      <c r="B10" s="13" t="s">
        <v>23</v>
      </c>
      <c r="C10" s="27" t="s">
        <v>21</v>
      </c>
      <c r="D10" s="17">
        <v>9</v>
      </c>
      <c r="E10" s="17">
        <f>F4+F9</f>
        <v>3571411.42</v>
      </c>
      <c r="F10" s="14">
        <f>ROUND(D10*E10/100,2)</f>
        <v>321427.03</v>
      </c>
      <c r="G10" s="18"/>
      <c r="H10" s="1"/>
      <c r="I10" s="1"/>
      <c r="J10" s="1"/>
      <c r="K10" s="1"/>
      <c r="L10" s="1"/>
      <c r="M10" s="1"/>
      <c r="N10" s="1"/>
      <c r="O10" s="1"/>
      <c r="P10" s="1"/>
    </row>
    <row r="11" customFormat="1" ht="72" customHeight="1" spans="1:16">
      <c r="A11" s="28"/>
      <c r="B11" s="29" t="s">
        <v>24</v>
      </c>
      <c r="C11" s="30"/>
      <c r="D11" s="31"/>
      <c r="E11" s="31"/>
      <c r="F11" s="32">
        <f>F4+F10</f>
        <v>3875070.23</v>
      </c>
      <c r="G11" s="33"/>
      <c r="H11" s="1"/>
      <c r="I11" s="1"/>
      <c r="J11" s="1"/>
      <c r="K11" s="1"/>
      <c r="L11" s="1"/>
      <c r="M11" s="1"/>
      <c r="N11" s="1"/>
      <c r="O11" s="1"/>
      <c r="P11" s="1"/>
    </row>
    <row r="12" customFormat="1" ht="49" customHeight="1" spans="1:16">
      <c r="A12" s="34"/>
      <c r="B12" s="34"/>
      <c r="C12" s="35"/>
      <c r="D12" s="35"/>
      <c r="E12" s="36"/>
      <c r="F12" s="36"/>
      <c r="G12" s="37"/>
      <c r="H12" s="1"/>
      <c r="I12" s="1"/>
      <c r="J12" s="1"/>
      <c r="K12" s="1"/>
      <c r="L12" s="1"/>
      <c r="M12" s="1"/>
      <c r="N12" s="1"/>
      <c r="O12" s="1"/>
      <c r="P12" s="1"/>
    </row>
    <row r="13" customFormat="1" ht="49" customHeight="1" spans="1:16">
      <c r="A13" s="38"/>
      <c r="B13" s="34"/>
      <c r="C13" s="38"/>
      <c r="D13" s="38"/>
      <c r="E13" s="36"/>
      <c r="F13" s="36"/>
      <c r="G13" s="37"/>
      <c r="H13" s="1"/>
      <c r="I13" s="1"/>
      <c r="J13" s="1"/>
      <c r="K13" s="1"/>
      <c r="L13" s="1"/>
      <c r="M13" s="1"/>
      <c r="N13" s="1"/>
      <c r="O13" s="1"/>
      <c r="P13" s="1"/>
    </row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投资咨询公司</cp:lastModifiedBy>
  <dcterms:created xsi:type="dcterms:W3CDTF">2025-04-08T15:37:00Z</dcterms:created>
  <dcterms:modified xsi:type="dcterms:W3CDTF">2025-07-10T05:04:31Z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FEBFE77DAF99476AAC3140A8C170414D_13</vt:lpwstr>
  </property>
  <property fmtid="{D5CDD505-2E9C-101B-9397-08002B2CF9AE}" pid="3" name="KSOProductBuildVer">
    <vt:lpwstr>2052-12.1.0.21915</vt:lpwstr>
  </property>
</Properties>
</file>