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招标清单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<sst xmlns="http://schemas.openxmlformats.org/spreadsheetml/2006/main" count="691" uniqueCount="251">
  <si>
    <t>彭水县富家水库工程（帷幕灌浆工程、机电设备及安装工程）专业分包                                                        （机电设备及安装工程）</t>
  </si>
  <si>
    <t>单位：元</t>
  </si>
  <si>
    <t>序号</t>
  </si>
  <si>
    <t>名称</t>
  </si>
  <si>
    <t>工作内容</t>
  </si>
  <si>
    <t>单位</t>
  </si>
  <si>
    <t>工程量</t>
  </si>
  <si>
    <t>单价</t>
  </si>
  <si>
    <t>合价</t>
  </si>
  <si>
    <t>（一）</t>
  </si>
  <si>
    <t>小计</t>
  </si>
  <si>
    <t>[一]</t>
  </si>
  <si>
    <t>发电设备及安装工程</t>
  </si>
  <si>
    <t>1</t>
  </si>
  <si>
    <t>取水塔</t>
  </si>
  <si>
    <t>1.1</t>
  </si>
  <si>
    <t>潜水泵控制箱</t>
  </si>
  <si>
    <t>1、本体安装                     2、含完成此项工作的全部费用</t>
  </si>
  <si>
    <t>台</t>
  </si>
  <si>
    <t>1.2</t>
  </si>
  <si>
    <t>总动力配电箱</t>
  </si>
  <si>
    <t>1.3</t>
  </si>
  <si>
    <t>电动葫芦控制箱</t>
  </si>
  <si>
    <t>1.4</t>
  </si>
  <si>
    <t>电动阀门控制箱</t>
  </si>
  <si>
    <t>1.5</t>
  </si>
  <si>
    <t>楼层动力配电箱</t>
  </si>
  <si>
    <t>1.6</t>
  </si>
  <si>
    <t>动力配电箱</t>
  </si>
  <si>
    <t>1.7</t>
  </si>
  <si>
    <t>局部等电位端子箱</t>
  </si>
  <si>
    <t>1.8</t>
  </si>
  <si>
    <t>总等电位端子箱</t>
  </si>
  <si>
    <t>1.9</t>
  </si>
  <si>
    <t>方向标志灯(右向)1W(LED) AC220V</t>
  </si>
  <si>
    <t>盏</t>
  </si>
  <si>
    <t>1.10</t>
  </si>
  <si>
    <t>安全出口标志灯（自带蓄电池）1W(LED)AC220V</t>
  </si>
  <si>
    <t>1.11</t>
  </si>
  <si>
    <t>自带电源疏散照明灯(B 型)-壁装型 8W(LED)AC220V</t>
  </si>
  <si>
    <t>1.12</t>
  </si>
  <si>
    <t>防水型壁装 LED 灯220V，30W，光通量≥3200m</t>
  </si>
  <si>
    <t>1.13</t>
  </si>
  <si>
    <t>双联开关 250V 10A</t>
  </si>
  <si>
    <t>个</t>
  </si>
  <si>
    <t>1.14</t>
  </si>
  <si>
    <t>电力电缆 ZR-YJV22，4*16</t>
  </si>
  <si>
    <t>m</t>
  </si>
  <si>
    <t>1.15</t>
  </si>
  <si>
    <t>BV 导线 BV，2.5</t>
  </si>
  <si>
    <t>1、管内穿线                     2、含完成此项工作的全部费用</t>
  </si>
  <si>
    <t>1.16</t>
  </si>
  <si>
    <t>电力电缆 YJV，5*6</t>
  </si>
  <si>
    <t>1、电缆安装                     2、含完成此项工作的全部费用</t>
  </si>
  <si>
    <t>1.17</t>
  </si>
  <si>
    <t>电力电缆 YJV，5*2.5</t>
  </si>
  <si>
    <t>1.18</t>
  </si>
  <si>
    <t>接地导线（热镀锌扁钢，40*4）</t>
  </si>
  <si>
    <t>1、接地导线安装                  2、含完成此项工作的全部费用</t>
  </si>
  <si>
    <t>1.19</t>
  </si>
  <si>
    <t>电缆桥架 300×150</t>
  </si>
  <si>
    <t>1.20</t>
  </si>
  <si>
    <t>镀锌钢管 SC50</t>
  </si>
  <si>
    <t>1.21</t>
  </si>
  <si>
    <t>镀锌钢管 SC25</t>
  </si>
  <si>
    <t>1.22</t>
  </si>
  <si>
    <t>镀锌钢管 SC20</t>
  </si>
  <si>
    <t>第 1 页，共 8 页</t>
  </si>
  <si>
    <t>（机电设备及安装工程）</t>
  </si>
  <si>
    <t>1.23</t>
  </si>
  <si>
    <t>接闪杆 ( Φ25 热镀锌圆钢，H=3m）</t>
  </si>
  <si>
    <t>1.24</t>
  </si>
  <si>
    <t>防火封堵材料</t>
  </si>
  <si>
    <t>t</t>
  </si>
  <si>
    <t>2</t>
  </si>
  <si>
    <t>闸阀房</t>
  </si>
  <si>
    <t>2.1</t>
  </si>
  <si>
    <t>阀门控制箱</t>
  </si>
  <si>
    <t>2.2</t>
  </si>
  <si>
    <t>2.3</t>
  </si>
  <si>
    <t>2.4</t>
  </si>
  <si>
    <t>2.5</t>
  </si>
  <si>
    <t>2.6</t>
  </si>
  <si>
    <t>防水防尘灯 220V,30W，光通量≥3200m</t>
  </si>
  <si>
    <t>2.7</t>
  </si>
  <si>
    <t>密闭防水双联单控开关250V 10A</t>
  </si>
  <si>
    <t>2.8</t>
  </si>
  <si>
    <t>电力电缆 ZR-YJV22，5*16</t>
  </si>
  <si>
    <t>2.9</t>
  </si>
  <si>
    <t>2.10</t>
  </si>
  <si>
    <t>2.11</t>
  </si>
  <si>
    <t>支持卡</t>
  </si>
  <si>
    <t>2.12</t>
  </si>
  <si>
    <t>接地导线（热镀锌扁钢，60×6）</t>
  </si>
  <si>
    <t>2.13</t>
  </si>
  <si>
    <t>接地极 (∠50×5 镀锌角钢 L=2500mm）</t>
  </si>
  <si>
    <t>2.14</t>
  </si>
  <si>
    <t>2.15</t>
  </si>
  <si>
    <t>2.16</t>
  </si>
  <si>
    <t>避雷导线（热镀锌圆钢， Φ12）</t>
  </si>
  <si>
    <t>2.17</t>
  </si>
  <si>
    <t>3</t>
  </si>
  <si>
    <t>加压泵房</t>
  </si>
  <si>
    <t>3.1</t>
  </si>
  <si>
    <t>水泵控制箱</t>
  </si>
  <si>
    <t>3.2</t>
  </si>
  <si>
    <t>3.3</t>
  </si>
  <si>
    <t>3.4</t>
  </si>
  <si>
    <t>第 2 页，共 8 页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</si>
  <si>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</si>
  <si>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</si>
  <si>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</si>
  <si>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</si>
  <si>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</si>
  <si>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</si>
  <si>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</si>
  <si>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</si>
  <si>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</si>
  <si>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</si>
  <si>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</si>
  <si>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</si>
  <si>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</si>
  <si>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[二]</t>
  </si>
  <si>
    <t>水泵设备及安装工程</t>
  </si>
  <si>
    <t>取水工程</t>
  </si>
  <si>
    <t>镀锌焊接弯头 DN50，0.6MPa</t>
  </si>
  <si>
    <t>套</t>
  </si>
  <si>
    <t>镀锌焊接钢管 DN100GB/T3091-2008</t>
  </si>
  <si>
    <t>浮球式液位信号器 3 个开关接点输出</t>
  </si>
  <si>
    <t>闸阀 Z41H-6  DN50，0.6MPa</t>
  </si>
  <si>
    <t>止回阀 H41H-6  DN50，0.6MPa</t>
  </si>
  <si>
    <t>潜水排污泵 10m/h，30m 2.2kw 软管移动式安装配软管</t>
  </si>
  <si>
    <t>供水灌溉工程</t>
  </si>
  <si>
    <t>水泵 DFG65-100（I）A/3.0 立式单级管道泵H=8.5  Q=56 N=3.0 U=380v 配控制箱</t>
  </si>
  <si>
    <t>闸阀 Z41H-6  DN100，0.6MPa</t>
  </si>
  <si>
    <t>扰性接头 DN65，0.6MPa</t>
  </si>
  <si>
    <t>第 3 页，共 8 页</t>
  </si>
  <si>
    <t>偏心异径管 DN65-100  1.0MPa</t>
  </si>
  <si>
    <t>异径管 DN65-100 4.0MPa</t>
  </si>
  <si>
    <t>压力表 Y-100 0.6MPa 带仪表阀</t>
  </si>
  <si>
    <t>进出水钢管 DN100</t>
  </si>
  <si>
    <t>[三]</t>
  </si>
  <si>
    <t>公用设备及安装工程</t>
  </si>
  <si>
    <t>通风采暖设备及安装工程</t>
  </si>
  <si>
    <t>挂式空调 冷暖 1P 0.85kw</t>
  </si>
  <si>
    <t>挂式空调 冷暖 1.5P 1.3kw</t>
  </si>
  <si>
    <t>消防设备</t>
  </si>
  <si>
    <t>手提式干粉灭火器 (MFZL4）</t>
  </si>
  <si>
    <t>砂箱 1m³</t>
  </si>
  <si>
    <t>铁锹（QB/T2095-95）</t>
  </si>
  <si>
    <t>把</t>
  </si>
  <si>
    <t>防毒面具 903</t>
  </si>
  <si>
    <t>付</t>
  </si>
  <si>
    <t>取水设备及安装工程</t>
  </si>
  <si>
    <t>变径三通 DN500-250，1.0MPa</t>
  </si>
  <si>
    <t>镀锌焊接钢管 DN100 GB/T3091-2008</t>
  </si>
  <si>
    <t>潜水排污泵 10m³/h 30m 2.2kw 软管移动式安装配软管</t>
  </si>
  <si>
    <t>平焊法兰 DN100，1.0MPa</t>
  </si>
  <si>
    <t>电磁流量计 管道式，DN100  1.0MPa</t>
  </si>
  <si>
    <t>电动闸阀 DN100，1.0MPa</t>
  </si>
  <si>
    <t>第 4 页，共 8 页</t>
  </si>
  <si>
    <t>手动闸阀 DN100，1.0MPa</t>
  </si>
  <si>
    <t>电动闸阀  DN250，1.0MPa</t>
  </si>
  <si>
    <t>平焊法兰 DN250，1.0MPa</t>
  </si>
  <si>
    <t>焊接弯头 DN250，1.0MPa</t>
  </si>
  <si>
    <t>焊接钢管 内径ΦC250 壁厚 δ=6</t>
  </si>
  <si>
    <t>等径三通 DN100，0.6MPa</t>
  </si>
  <si>
    <t>镀锌焊接弯头 DN100，0.6MPa</t>
  </si>
  <si>
    <t>3.18</t>
  </si>
  <si>
    <t>镀锌焊接钢管 DN100，GB/T3091-2008</t>
  </si>
  <si>
    <t>3.19</t>
  </si>
  <si>
    <t>地漏 DN100</t>
  </si>
  <si>
    <t>3.20</t>
  </si>
  <si>
    <t>电动调流阀 DN500，1.0MPa</t>
  </si>
  <si>
    <t>3.21</t>
  </si>
  <si>
    <t>焊接钢管 内径ΦC500壁厚 δ=6mm  （涂塑钢管)</t>
  </si>
  <si>
    <t>3.22</t>
  </si>
  <si>
    <t>焊接弯头 DN500，1.0MPa a=90%%D</t>
  </si>
  <si>
    <t>3.23</t>
  </si>
  <si>
    <t>平焊法兰 DN500，1.0MPa</t>
  </si>
  <si>
    <t>3.24</t>
  </si>
  <si>
    <t>等径三通  DN500，1.0MPa</t>
  </si>
  <si>
    <t>3.25</t>
  </si>
  <si>
    <t>玻璃钢风管 DN300  玻璃钢  配专用管架</t>
  </si>
  <si>
    <t>3.26</t>
  </si>
  <si>
    <t>轴流风机 T35-11-4 6316m/h 345Pa 1.1kw</t>
  </si>
  <si>
    <t>3.27</t>
  </si>
  <si>
    <t>电动葫芦 CD1-20KN H=24m 配工32轨道</t>
  </si>
  <si>
    <t>3.28</t>
  </si>
  <si>
    <t>检修阀  手、电动蝶阀 DN500 1.0MPa 立式</t>
  </si>
  <si>
    <t>3.29</t>
  </si>
  <si>
    <t>取水喇叭头 DN500-750 见加工图</t>
  </si>
  <si>
    <t>3.30</t>
  </si>
  <si>
    <t>伸缩节 双法兰限位传力式 DN700 1.0MPa</t>
  </si>
  <si>
    <t>3.31</t>
  </si>
  <si>
    <t>工作阀 手、电动偏心半球阀 DN500，1.0MPa</t>
  </si>
  <si>
    <t>3.32</t>
  </si>
  <si>
    <t>检修阀 手、电动偏心半球阀 DN500，1.0MP</t>
  </si>
  <si>
    <t>[四]</t>
  </si>
  <si>
    <t>信息化与自动化系统设施工程</t>
  </si>
  <si>
    <t>变形监测</t>
  </si>
  <si>
    <t>工作、校核基点观测墩</t>
  </si>
  <si>
    <t>第 5 页，共 8 页</t>
  </si>
  <si>
    <t>位移标点观测墩</t>
  </si>
  <si>
    <t>强制对中盘（材质不锈钢）</t>
  </si>
  <si>
    <t>水准标志</t>
  </si>
  <si>
    <t>全站仪（0.7mm/km；包含配件）</t>
  </si>
  <si>
    <t>水准仪</t>
  </si>
  <si>
    <t>棱镜</t>
  </si>
  <si>
    <t>活动觇标</t>
  </si>
  <si>
    <t>固定觇标</t>
  </si>
  <si>
    <t>渗流监测</t>
  </si>
  <si>
    <t>振弦式堰上水位计</t>
  </si>
  <si>
    <t>量水堰堰板</t>
  </si>
  <si>
    <t>块</t>
  </si>
  <si>
    <t>C25 砼截水池</t>
  </si>
  <si>
    <t>m3</t>
  </si>
  <si>
    <t>集线箱</t>
  </si>
  <si>
    <t>水工电缆（四芯屏蔽）</t>
  </si>
  <si>
    <t>DN25 镀锌钢管（套管）</t>
  </si>
  <si>
    <t>专项监测</t>
  </si>
  <si>
    <t>基准标点（岩石标，材质不锈钢）</t>
  </si>
  <si>
    <t>三角网点</t>
  </si>
  <si>
    <t>水位标尺</t>
  </si>
  <si>
    <t>雨量观测站（翻斗式自动雨量站）</t>
  </si>
  <si>
    <t>雨量计（翻斗式雨量计，精度 0.5mm）</t>
  </si>
  <si>
    <t>支</t>
  </si>
  <si>
    <t>温度计（自计温度计，精度 0.1℃)</t>
  </si>
  <si>
    <t>百叶箱（460×460×612mm（L×B×H），箱体离地面 1.5m(玻璃钢式)）</t>
  </si>
  <si>
    <t>第 6 页，共 8 页</t>
  </si>
  <si>
    <t>[五]</t>
  </si>
  <si>
    <t>拦污设备及安装工程</t>
  </si>
  <si>
    <t>拦污格栅 DN750</t>
  </si>
  <si>
    <t>（二）</t>
  </si>
  <si>
    <t>安全生产费</t>
  </si>
  <si>
    <t>%</t>
  </si>
  <si>
    <t>（三）</t>
  </si>
  <si>
    <t>税金</t>
  </si>
  <si>
    <t>（四）</t>
  </si>
  <si>
    <t>总计</t>
  </si>
  <si>
    <t>第 7 页，共 8 页</t>
  </si>
  <si>
    <t>（帷幕灌浆工程）</t>
  </si>
  <si>
    <t>帷幕灌浆基岩钻孔</t>
  </si>
  <si>
    <t>1、钻孔、孔位转移            2、包含完成此项工作的一切费用</t>
  </si>
  <si>
    <t>帷幕灌浆砼钻孔</t>
  </si>
  <si>
    <t>帷幕灌浆</t>
  </si>
  <si>
    <t>1、洗孔、压水、制浆、灌浆、封孔、孔位转移                 2、包含完成此项工作的一切费用</t>
  </si>
  <si>
    <t>4</t>
  </si>
  <si>
    <t>帷幕灌浆检查孔</t>
  </si>
  <si>
    <t>项目总合计</t>
  </si>
  <si>
    <t>第8 页，共 8 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</si>
</sst>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9" applyNumberFormat="0" applyAlignment="0" applyProtection="0">
      <alignment vertical="center"/>
    </xf>
    <xf numFmtId="0" fontId="14" fillId="5" borderId="20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6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/>
    </xf>
    <xf numFmtId="176" fontId="1" fillId="0" borderId="14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1"/>
  <sheetViews>
    <sheetView tabSelected="1" workbookViewId="0">
      <selection activeCell="A1" sqref="A1:G1"/>
    </sheetView>
  </sheetViews>
  <sheetFormatPr defaultColWidth="9" defaultRowHeight="13.5" outlineLevelCol="6"/>
  <cols>
    <col min="1" max="1" width="6.625" style="1" customWidth="1"/>
    <col min="2" max="2" width="20.625" style="1" customWidth="1"/>
    <col min="3" max="3" width="24.625" style="1" customWidth="1"/>
    <col min="4" max="4" width="6.625" style="1" customWidth="1"/>
    <col min="5" max="5" width="8.625" style="2" customWidth="1"/>
    <col min="6" max="6" width="9.625" style="2" customWidth="1"/>
    <col min="7" max="7" width="11.625" style="2" customWidth="1"/>
    <col min="8" max="11" width="12.625" style="1" customWidth="1"/>
    <col min="12" max="16384" width="9" style="1"/>
  </cols>
  <sheetData>
    <row r="1" s="1" customFormat="1" ht="75" customHeight="1" spans="1:7">
      <c r="A1" s="3" t="s">
        <v>0</v>
      </c>
      <c r="B1" s="3"/>
      <c r="C1" s="3"/>
      <c r="D1" s="3"/>
      <c r="E1" s="4"/>
      <c r="F1" s="4"/>
      <c r="G1" s="4"/>
    </row>
    <row r="2" s="1" customFormat="1" ht="18" customHeight="1" spans="1:7">
      <c r="A2" s="5"/>
      <c r="B2" s="5"/>
      <c r="C2" s="5"/>
      <c r="D2" s="5"/>
      <c r="E2" s="6"/>
      <c r="F2" s="7" t="s">
        <v>1</v>
      </c>
      <c r="G2" s="7"/>
    </row>
    <row r="3" s="1" customFormat="1" ht="18" customHeight="1" spans="1:7">
      <c r="A3" s="8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1" t="s">
        <v>7</v>
      </c>
      <c r="G3" s="12" t="s">
        <v>8</v>
      </c>
    </row>
    <row r="4" s="1" customFormat="1" ht="18" customHeight="1" spans="1:7">
      <c r="A4" s="13" t="s">
        <v>9</v>
      </c>
      <c r="B4" s="14" t="s">
        <v>10</v>
      </c>
      <c r="C4" s="14"/>
      <c r="D4" s="15"/>
      <c r="E4" s="16"/>
      <c r="F4" s="17"/>
      <c r="G4" s="18">
        <f>G5+G75+G95+G142+G179</f>
        <v>742265.71</v>
      </c>
    </row>
    <row r="5" s="1" customFormat="1" ht="18" customHeight="1" spans="1:7">
      <c r="A5" s="13" t="s">
        <v>11</v>
      </c>
      <c r="B5" s="19" t="s">
        <v>12</v>
      </c>
      <c r="C5" s="19"/>
      <c r="D5" s="15"/>
      <c r="E5" s="16"/>
      <c r="F5" s="17"/>
      <c r="G5" s="18">
        <f>G6+G35+G53</f>
        <v>175150.22</v>
      </c>
    </row>
    <row r="6" s="1" customFormat="1" ht="18" customHeight="1" spans="1:7">
      <c r="A6" s="13" t="s">
        <v>13</v>
      </c>
      <c r="B6" s="19" t="s">
        <v>14</v>
      </c>
      <c r="C6" s="19"/>
      <c r="D6" s="15"/>
      <c r="E6" s="16"/>
      <c r="F6" s="17"/>
      <c r="G6" s="18">
        <f>SUM(G7:G34)</f>
        <v>112704.01</v>
      </c>
    </row>
    <row r="7" s="1" customFormat="1" ht="26" customHeight="1" spans="1:7">
      <c r="A7" s="20" t="s">
        <v>15</v>
      </c>
      <c r="B7" s="21" t="s">
        <v>16</v>
      </c>
      <c r="C7" s="21" t="s">
        <v>17</v>
      </c>
      <c r="D7" s="22" t="s">
        <v>18</v>
      </c>
      <c r="E7" s="23">
        <v>1</v>
      </c>
      <c r="F7" s="17">
        <v>3167.95</v>
      </c>
      <c r="G7" s="24">
        <f t="shared" ref="G7:G30" si="0">ROUND(E7*F7,2)</f>
        <v>3167.95</v>
      </c>
    </row>
    <row r="8" s="1" customFormat="1" ht="26" customHeight="1" spans="1:7">
      <c r="A8" s="20" t="s">
        <v>19</v>
      </c>
      <c r="B8" s="21" t="s">
        <v>20</v>
      </c>
      <c r="C8" s="21" t="s">
        <v>17</v>
      </c>
      <c r="D8" s="22" t="s">
        <v>18</v>
      </c>
      <c r="E8" s="23">
        <v>1</v>
      </c>
      <c r="F8" s="17">
        <v>3176.29</v>
      </c>
      <c r="G8" s="24">
        <f t="shared" si="0"/>
        <v>3176.29</v>
      </c>
    </row>
    <row r="9" s="1" customFormat="1" ht="26" customHeight="1" spans="1:7">
      <c r="A9" s="20" t="s">
        <v>21</v>
      </c>
      <c r="B9" s="21" t="s">
        <v>22</v>
      </c>
      <c r="C9" s="21" t="s">
        <v>17</v>
      </c>
      <c r="D9" s="22" t="s">
        <v>18</v>
      </c>
      <c r="E9" s="23">
        <v>1</v>
      </c>
      <c r="F9" s="17">
        <v>1964.33</v>
      </c>
      <c r="G9" s="24">
        <f t="shared" si="0"/>
        <v>1964.33</v>
      </c>
    </row>
    <row r="10" s="1" customFormat="1" ht="26" customHeight="1" spans="1:7">
      <c r="A10" s="20" t="s">
        <v>23</v>
      </c>
      <c r="B10" s="21" t="s">
        <v>24</v>
      </c>
      <c r="C10" s="21" t="s">
        <v>17</v>
      </c>
      <c r="D10" s="22" t="s">
        <v>18</v>
      </c>
      <c r="E10" s="23">
        <v>4</v>
      </c>
      <c r="F10" s="17">
        <v>3167.95</v>
      </c>
      <c r="G10" s="24">
        <f t="shared" si="0"/>
        <v>12671.8</v>
      </c>
    </row>
    <row r="11" s="1" customFormat="1" ht="26" customHeight="1" spans="1:7">
      <c r="A11" s="20" t="s">
        <v>25</v>
      </c>
      <c r="B11" s="21" t="s">
        <v>26</v>
      </c>
      <c r="C11" s="21" t="s">
        <v>17</v>
      </c>
      <c r="D11" s="22" t="s">
        <v>18</v>
      </c>
      <c r="E11" s="23">
        <v>4</v>
      </c>
      <c r="F11" s="17">
        <v>2333.75</v>
      </c>
      <c r="G11" s="24">
        <f t="shared" si="0"/>
        <v>9335</v>
      </c>
    </row>
    <row r="12" s="1" customFormat="1" ht="26" customHeight="1" spans="1:7">
      <c r="A12" s="20" t="s">
        <v>27</v>
      </c>
      <c r="B12" s="21" t="s">
        <v>28</v>
      </c>
      <c r="C12" s="21" t="s">
        <v>17</v>
      </c>
      <c r="D12" s="22" t="s">
        <v>18</v>
      </c>
      <c r="E12" s="23">
        <v>4</v>
      </c>
      <c r="F12" s="17">
        <v>3176.29</v>
      </c>
      <c r="G12" s="24">
        <f t="shared" si="0"/>
        <v>12705.16</v>
      </c>
    </row>
    <row r="13" s="1" customFormat="1" ht="26" customHeight="1" spans="1:7">
      <c r="A13" s="20" t="s">
        <v>29</v>
      </c>
      <c r="B13" s="21" t="s">
        <v>30</v>
      </c>
      <c r="C13" s="21" t="s">
        <v>17</v>
      </c>
      <c r="D13" s="22" t="s">
        <v>18</v>
      </c>
      <c r="E13" s="23">
        <v>4</v>
      </c>
      <c r="F13" s="17">
        <v>69.9</v>
      </c>
      <c r="G13" s="24">
        <f t="shared" si="0"/>
        <v>279.6</v>
      </c>
    </row>
    <row r="14" s="1" customFormat="1" ht="26" customHeight="1" spans="1:7">
      <c r="A14" s="20" t="s">
        <v>31</v>
      </c>
      <c r="B14" s="21" t="s">
        <v>32</v>
      </c>
      <c r="C14" s="21" t="s">
        <v>17</v>
      </c>
      <c r="D14" s="22" t="s">
        <v>18</v>
      </c>
      <c r="E14" s="23">
        <v>1</v>
      </c>
      <c r="F14" s="17">
        <v>217.51</v>
      </c>
      <c r="G14" s="24">
        <f t="shared" si="0"/>
        <v>217.51</v>
      </c>
    </row>
    <row r="15" s="1" customFormat="1" ht="26" customHeight="1" spans="1:7">
      <c r="A15" s="20" t="s">
        <v>33</v>
      </c>
      <c r="B15" s="21" t="s">
        <v>34</v>
      </c>
      <c r="C15" s="21" t="s">
        <v>17</v>
      </c>
      <c r="D15" s="22" t="s">
        <v>35</v>
      </c>
      <c r="E15" s="23">
        <v>4</v>
      </c>
      <c r="F15" s="17">
        <v>115.09</v>
      </c>
      <c r="G15" s="24">
        <f t="shared" si="0"/>
        <v>460.36</v>
      </c>
    </row>
    <row r="16" s="1" customFormat="1" ht="26" customHeight="1" spans="1:7">
      <c r="A16" s="20" t="s">
        <v>36</v>
      </c>
      <c r="B16" s="21" t="s">
        <v>37</v>
      </c>
      <c r="C16" s="21" t="s">
        <v>17</v>
      </c>
      <c r="D16" s="22" t="s">
        <v>35</v>
      </c>
      <c r="E16" s="23">
        <v>1</v>
      </c>
      <c r="F16" s="17">
        <v>115.09</v>
      </c>
      <c r="G16" s="24">
        <f t="shared" si="0"/>
        <v>115.09</v>
      </c>
    </row>
    <row r="17" s="1" customFormat="1" ht="26" customHeight="1" spans="1:7">
      <c r="A17" s="20" t="s">
        <v>38</v>
      </c>
      <c r="B17" s="21" t="s">
        <v>39</v>
      </c>
      <c r="C17" s="21" t="s">
        <v>17</v>
      </c>
      <c r="D17" s="22" t="s">
        <v>35</v>
      </c>
      <c r="E17" s="23">
        <v>10</v>
      </c>
      <c r="F17" s="17">
        <v>88.81</v>
      </c>
      <c r="G17" s="24">
        <f t="shared" si="0"/>
        <v>888.1</v>
      </c>
    </row>
    <row r="18" s="1" customFormat="1" ht="26" customHeight="1" spans="1:7">
      <c r="A18" s="20" t="s">
        <v>40</v>
      </c>
      <c r="B18" s="21" t="s">
        <v>41</v>
      </c>
      <c r="C18" s="21" t="s">
        <v>17</v>
      </c>
      <c r="D18" s="22" t="s">
        <v>35</v>
      </c>
      <c r="E18" s="23">
        <v>20</v>
      </c>
      <c r="F18" s="17">
        <v>118.26</v>
      </c>
      <c r="G18" s="24">
        <f t="shared" si="0"/>
        <v>2365.2</v>
      </c>
    </row>
    <row r="19" s="1" customFormat="1" ht="26" customHeight="1" spans="1:7">
      <c r="A19" s="20" t="s">
        <v>42</v>
      </c>
      <c r="B19" s="21" t="s">
        <v>43</v>
      </c>
      <c r="C19" s="21" t="s">
        <v>17</v>
      </c>
      <c r="D19" s="22" t="s">
        <v>44</v>
      </c>
      <c r="E19" s="23">
        <v>5</v>
      </c>
      <c r="F19" s="17">
        <v>31.69</v>
      </c>
      <c r="G19" s="24">
        <f t="shared" si="0"/>
        <v>158.45</v>
      </c>
    </row>
    <row r="20" s="1" customFormat="1" ht="26" customHeight="1" spans="1:7">
      <c r="A20" s="20" t="s">
        <v>45</v>
      </c>
      <c r="B20" s="21" t="s">
        <v>46</v>
      </c>
      <c r="C20" s="21" t="s">
        <v>17</v>
      </c>
      <c r="D20" s="22" t="s">
        <v>47</v>
      </c>
      <c r="E20" s="23">
        <v>200</v>
      </c>
      <c r="F20" s="17">
        <v>56.46</v>
      </c>
      <c r="G20" s="24">
        <f t="shared" si="0"/>
        <v>11292</v>
      </c>
    </row>
    <row r="21" s="1" customFormat="1" ht="26" customHeight="1" spans="1:7">
      <c r="A21" s="20" t="s">
        <v>48</v>
      </c>
      <c r="B21" s="21" t="s">
        <v>49</v>
      </c>
      <c r="C21" s="21" t="s">
        <v>50</v>
      </c>
      <c r="D21" s="22" t="s">
        <v>47</v>
      </c>
      <c r="E21" s="23">
        <v>200</v>
      </c>
      <c r="F21" s="17">
        <v>3.47</v>
      </c>
      <c r="G21" s="24">
        <f t="shared" si="0"/>
        <v>694</v>
      </c>
    </row>
    <row r="22" s="1" customFormat="1" ht="26" customHeight="1" spans="1:7">
      <c r="A22" s="20" t="s">
        <v>51</v>
      </c>
      <c r="B22" s="21" t="s">
        <v>52</v>
      </c>
      <c r="C22" s="21" t="s">
        <v>53</v>
      </c>
      <c r="D22" s="22" t="s">
        <v>47</v>
      </c>
      <c r="E22" s="23">
        <v>260</v>
      </c>
      <c r="F22" s="17">
        <v>27.45</v>
      </c>
      <c r="G22" s="24">
        <f t="shared" si="0"/>
        <v>7137</v>
      </c>
    </row>
    <row r="23" s="1" customFormat="1" ht="26" customHeight="1" spans="1:7">
      <c r="A23" s="20" t="s">
        <v>54</v>
      </c>
      <c r="B23" s="21" t="s">
        <v>55</v>
      </c>
      <c r="C23" s="21" t="s">
        <v>53</v>
      </c>
      <c r="D23" s="22" t="s">
        <v>47</v>
      </c>
      <c r="E23" s="23">
        <v>230</v>
      </c>
      <c r="F23" s="17">
        <v>15.04</v>
      </c>
      <c r="G23" s="24">
        <f t="shared" si="0"/>
        <v>3459.2</v>
      </c>
    </row>
    <row r="24" s="1" customFormat="1" ht="26" customHeight="1" spans="1:7">
      <c r="A24" s="20" t="s">
        <v>56</v>
      </c>
      <c r="B24" s="21" t="s">
        <v>57</v>
      </c>
      <c r="C24" s="21" t="s">
        <v>58</v>
      </c>
      <c r="D24" s="22" t="s">
        <v>47</v>
      </c>
      <c r="E24" s="23">
        <v>300</v>
      </c>
      <c r="F24" s="17">
        <v>28.16</v>
      </c>
      <c r="G24" s="24">
        <f t="shared" si="0"/>
        <v>8448</v>
      </c>
    </row>
    <row r="25" s="1" customFormat="1" ht="26" customHeight="1" spans="1:7">
      <c r="A25" s="20" t="s">
        <v>59</v>
      </c>
      <c r="B25" s="21" t="s">
        <v>60</v>
      </c>
      <c r="C25" s="21" t="s">
        <v>17</v>
      </c>
      <c r="D25" s="22" t="s">
        <v>47</v>
      </c>
      <c r="E25" s="23">
        <v>50</v>
      </c>
      <c r="F25" s="17">
        <v>127.64</v>
      </c>
      <c r="G25" s="24">
        <f t="shared" si="0"/>
        <v>6382</v>
      </c>
    </row>
    <row r="26" s="1" customFormat="1" ht="26" customHeight="1" spans="1:7">
      <c r="A26" s="20" t="s">
        <v>61</v>
      </c>
      <c r="B26" s="21" t="s">
        <v>62</v>
      </c>
      <c r="C26" s="21" t="s">
        <v>17</v>
      </c>
      <c r="D26" s="22" t="s">
        <v>47</v>
      </c>
      <c r="E26" s="23">
        <v>200</v>
      </c>
      <c r="F26" s="17">
        <v>58.46</v>
      </c>
      <c r="G26" s="24">
        <f t="shared" si="0"/>
        <v>11692</v>
      </c>
    </row>
    <row r="27" s="1" customFormat="1" ht="26" customHeight="1" spans="1:7">
      <c r="A27" s="20" t="s">
        <v>63</v>
      </c>
      <c r="B27" s="21" t="s">
        <v>64</v>
      </c>
      <c r="C27" s="21" t="s">
        <v>17</v>
      </c>
      <c r="D27" s="22" t="s">
        <v>47</v>
      </c>
      <c r="E27" s="23">
        <v>230</v>
      </c>
      <c r="F27" s="17">
        <v>36</v>
      </c>
      <c r="G27" s="24">
        <f t="shared" si="0"/>
        <v>8280</v>
      </c>
    </row>
    <row r="28" s="1" customFormat="1" ht="26" customHeight="1" spans="1:7">
      <c r="A28" s="20" t="s">
        <v>65</v>
      </c>
      <c r="B28" s="21" t="s">
        <v>66</v>
      </c>
      <c r="C28" s="21" t="s">
        <v>17</v>
      </c>
      <c r="D28" s="22" t="s">
        <v>47</v>
      </c>
      <c r="E28" s="23">
        <v>100</v>
      </c>
      <c r="F28" s="17">
        <v>31.39</v>
      </c>
      <c r="G28" s="24">
        <f t="shared" si="0"/>
        <v>3139</v>
      </c>
    </row>
    <row r="29" s="1" customFormat="1" ht="20" customHeight="1" spans="1:7">
      <c r="A29" s="25" t="s">
        <v>67</v>
      </c>
      <c r="B29" s="26"/>
      <c r="C29" s="26"/>
      <c r="D29" s="26"/>
      <c r="E29" s="26"/>
      <c r="F29" s="26"/>
      <c r="G29" s="27"/>
    </row>
    <row r="30" s="1" customFormat="1" ht="40" customHeight="1" spans="1:7">
      <c r="A30" s="5" t="s">
        <v>68</v>
      </c>
      <c r="B30" s="5"/>
      <c r="C30" s="5"/>
      <c r="D30" s="5"/>
      <c r="E30" s="6"/>
      <c r="F30" s="6"/>
      <c r="G30" s="6"/>
    </row>
    <row r="31" s="1" customFormat="1" ht="20" customHeight="1" spans="1:7">
      <c r="A31" s="5"/>
      <c r="B31" s="5"/>
      <c r="C31" s="5"/>
      <c r="D31" s="5"/>
      <c r="E31" s="6"/>
      <c r="F31" s="7" t="s">
        <v>1</v>
      </c>
      <c r="G31" s="7"/>
    </row>
    <row r="32" s="1" customFormat="1" ht="20" customHeight="1" spans="1:7">
      <c r="A32" s="8" t="s">
        <v>2</v>
      </c>
      <c r="B32" s="9" t="s">
        <v>3</v>
      </c>
      <c r="C32" s="9" t="s">
        <v>4</v>
      </c>
      <c r="D32" s="10" t="s">
        <v>5</v>
      </c>
      <c r="E32" s="11" t="s">
        <v>6</v>
      </c>
      <c r="F32" s="11" t="s">
        <v>7</v>
      </c>
      <c r="G32" s="12" t="s">
        <v>8</v>
      </c>
    </row>
    <row r="33" s="1" customFormat="1" ht="26" customHeight="1" spans="1:7">
      <c r="A33" s="20" t="s">
        <v>69</v>
      </c>
      <c r="B33" s="21" t="s">
        <v>70</v>
      </c>
      <c r="C33" s="21" t="s">
        <v>17</v>
      </c>
      <c r="D33" s="22" t="s">
        <v>47</v>
      </c>
      <c r="E33" s="23">
        <v>3</v>
      </c>
      <c r="F33" s="17">
        <v>42.66</v>
      </c>
      <c r="G33" s="24">
        <f>ROUND(E33*F33,2)</f>
        <v>127.98</v>
      </c>
    </row>
    <row r="34" s="1" customFormat="1" ht="26" customHeight="1" spans="1:7">
      <c r="A34" s="28" t="s">
        <v>71</v>
      </c>
      <c r="B34" s="29" t="s">
        <v>72</v>
      </c>
      <c r="C34" s="29" t="s">
        <v>17</v>
      </c>
      <c r="D34" s="30" t="s">
        <v>73</v>
      </c>
      <c r="E34" s="31">
        <v>0.4</v>
      </c>
      <c r="F34" s="32">
        <v>11369.98</v>
      </c>
      <c r="G34" s="33">
        <f>ROUND(E34*F34,2)</f>
        <v>4547.99</v>
      </c>
    </row>
    <row r="35" s="1" customFormat="1" ht="18" customHeight="1" spans="1:7">
      <c r="A35" s="13" t="s">
        <v>74</v>
      </c>
      <c r="B35" s="19" t="s">
        <v>75</v>
      </c>
      <c r="C35" s="19"/>
      <c r="D35" s="22"/>
      <c r="E35" s="23"/>
      <c r="F35" s="17"/>
      <c r="G35" s="18">
        <f>SUM(G36:G52)</f>
        <v>40943.77</v>
      </c>
    </row>
    <row r="36" s="1" customFormat="1" ht="26" customHeight="1" spans="1:7">
      <c r="A36" s="20" t="s">
        <v>76</v>
      </c>
      <c r="B36" s="21" t="s">
        <v>77</v>
      </c>
      <c r="C36" s="21" t="s">
        <v>17</v>
      </c>
      <c r="D36" s="22" t="s">
        <v>18</v>
      </c>
      <c r="E36" s="23">
        <v>1</v>
      </c>
      <c r="F36" s="17">
        <v>1964.33</v>
      </c>
      <c r="G36" s="24">
        <f t="shared" ref="G36:G52" si="1">ROUND(E36*F36,2)</f>
        <v>1964.33</v>
      </c>
    </row>
    <row r="37" s="1" customFormat="1" ht="26" customHeight="1" spans="1:7">
      <c r="A37" s="20" t="s">
        <v>78</v>
      </c>
      <c r="B37" s="21" t="s">
        <v>28</v>
      </c>
      <c r="C37" s="21" t="s">
        <v>17</v>
      </c>
      <c r="D37" s="22" t="s">
        <v>18</v>
      </c>
      <c r="E37" s="23">
        <v>1</v>
      </c>
      <c r="F37" s="17">
        <v>1972.66</v>
      </c>
      <c r="G37" s="24">
        <f t="shared" si="1"/>
        <v>1972.66</v>
      </c>
    </row>
    <row r="38" s="1" customFormat="1" ht="26" customHeight="1" spans="1:7">
      <c r="A38" s="20" t="s">
        <v>79</v>
      </c>
      <c r="B38" s="21" t="s">
        <v>32</v>
      </c>
      <c r="C38" s="21" t="s">
        <v>17</v>
      </c>
      <c r="D38" s="22" t="s">
        <v>18</v>
      </c>
      <c r="E38" s="23">
        <v>1</v>
      </c>
      <c r="F38" s="17">
        <v>217.51</v>
      </c>
      <c r="G38" s="24">
        <f t="shared" si="1"/>
        <v>217.51</v>
      </c>
    </row>
    <row r="39" s="1" customFormat="1" ht="26" customHeight="1" spans="1:7">
      <c r="A39" s="20" t="s">
        <v>80</v>
      </c>
      <c r="B39" s="21" t="s">
        <v>37</v>
      </c>
      <c r="C39" s="21" t="s">
        <v>17</v>
      </c>
      <c r="D39" s="22" t="s">
        <v>35</v>
      </c>
      <c r="E39" s="23">
        <v>1</v>
      </c>
      <c r="F39" s="17">
        <v>115.09</v>
      </c>
      <c r="G39" s="24">
        <f t="shared" si="1"/>
        <v>115.09</v>
      </c>
    </row>
    <row r="40" s="1" customFormat="1" ht="26" customHeight="1" spans="1:7">
      <c r="A40" s="20" t="s">
        <v>81</v>
      </c>
      <c r="B40" s="21" t="s">
        <v>39</v>
      </c>
      <c r="C40" s="21" t="s">
        <v>17</v>
      </c>
      <c r="D40" s="22" t="s">
        <v>35</v>
      </c>
      <c r="E40" s="23">
        <v>2</v>
      </c>
      <c r="F40" s="17">
        <v>88.81</v>
      </c>
      <c r="G40" s="24">
        <f t="shared" si="1"/>
        <v>177.62</v>
      </c>
    </row>
    <row r="41" s="1" customFormat="1" ht="26" customHeight="1" spans="1:7">
      <c r="A41" s="20" t="s">
        <v>82</v>
      </c>
      <c r="B41" s="21" t="s">
        <v>83</v>
      </c>
      <c r="C41" s="21" t="s">
        <v>17</v>
      </c>
      <c r="D41" s="22" t="s">
        <v>35</v>
      </c>
      <c r="E41" s="23">
        <v>2</v>
      </c>
      <c r="F41" s="17">
        <v>121</v>
      </c>
      <c r="G41" s="24">
        <f t="shared" si="1"/>
        <v>242</v>
      </c>
    </row>
    <row r="42" s="1" customFormat="1" ht="26" customHeight="1" spans="1:7">
      <c r="A42" s="20" t="s">
        <v>84</v>
      </c>
      <c r="B42" s="21" t="s">
        <v>85</v>
      </c>
      <c r="C42" s="21" t="s">
        <v>17</v>
      </c>
      <c r="D42" s="22" t="s">
        <v>44</v>
      </c>
      <c r="E42" s="23">
        <v>1</v>
      </c>
      <c r="F42" s="17">
        <v>41.38</v>
      </c>
      <c r="G42" s="24">
        <f t="shared" si="1"/>
        <v>41.38</v>
      </c>
    </row>
    <row r="43" s="1" customFormat="1" ht="26" customHeight="1" spans="1:7">
      <c r="A43" s="20" t="s">
        <v>86</v>
      </c>
      <c r="B43" s="21" t="s">
        <v>87</v>
      </c>
      <c r="C43" s="21" t="s">
        <v>53</v>
      </c>
      <c r="D43" s="22" t="s">
        <v>47</v>
      </c>
      <c r="E43" s="23">
        <v>200</v>
      </c>
      <c r="F43" s="17">
        <v>65.59</v>
      </c>
      <c r="G43" s="24">
        <f t="shared" si="1"/>
        <v>13118</v>
      </c>
    </row>
    <row r="44" s="1" customFormat="1" ht="26" customHeight="1" spans="1:7">
      <c r="A44" s="20" t="s">
        <v>88</v>
      </c>
      <c r="B44" s="21" t="s">
        <v>55</v>
      </c>
      <c r="C44" s="21" t="s">
        <v>53</v>
      </c>
      <c r="D44" s="22" t="s">
        <v>47</v>
      </c>
      <c r="E44" s="23">
        <v>50</v>
      </c>
      <c r="F44" s="17">
        <v>15.04</v>
      </c>
      <c r="G44" s="24">
        <f t="shared" si="1"/>
        <v>752</v>
      </c>
    </row>
    <row r="45" s="1" customFormat="1" ht="26" customHeight="1" spans="1:7">
      <c r="A45" s="20" t="s">
        <v>89</v>
      </c>
      <c r="B45" s="21" t="s">
        <v>49</v>
      </c>
      <c r="C45" s="21" t="s">
        <v>50</v>
      </c>
      <c r="D45" s="22" t="s">
        <v>47</v>
      </c>
      <c r="E45" s="23">
        <v>60</v>
      </c>
      <c r="F45" s="17">
        <v>3.47</v>
      </c>
      <c r="G45" s="24">
        <f t="shared" si="1"/>
        <v>208.2</v>
      </c>
    </row>
    <row r="46" s="1" customFormat="1" ht="26" customHeight="1" spans="1:7">
      <c r="A46" s="20" t="s">
        <v>90</v>
      </c>
      <c r="B46" s="21" t="s">
        <v>91</v>
      </c>
      <c r="C46" s="21" t="s">
        <v>17</v>
      </c>
      <c r="D46" s="22" t="s">
        <v>44</v>
      </c>
      <c r="E46" s="23">
        <v>18</v>
      </c>
      <c r="F46" s="17">
        <v>43.92</v>
      </c>
      <c r="G46" s="24">
        <f t="shared" si="1"/>
        <v>790.56</v>
      </c>
    </row>
    <row r="47" s="1" customFormat="1" ht="26" customHeight="1" spans="1:7">
      <c r="A47" s="20" t="s">
        <v>92</v>
      </c>
      <c r="B47" s="21" t="s">
        <v>93</v>
      </c>
      <c r="C47" s="21" t="s">
        <v>58</v>
      </c>
      <c r="D47" s="22" t="s">
        <v>47</v>
      </c>
      <c r="E47" s="23">
        <v>80</v>
      </c>
      <c r="F47" s="17">
        <v>36.07</v>
      </c>
      <c r="G47" s="24">
        <f t="shared" si="1"/>
        <v>2885.6</v>
      </c>
    </row>
    <row r="48" s="1" customFormat="1" ht="26" customHeight="1" spans="1:7">
      <c r="A48" s="20" t="s">
        <v>94</v>
      </c>
      <c r="B48" s="21" t="s">
        <v>95</v>
      </c>
      <c r="C48" s="21" t="s">
        <v>17</v>
      </c>
      <c r="D48" s="22" t="s">
        <v>44</v>
      </c>
      <c r="E48" s="23">
        <v>18</v>
      </c>
      <c r="F48" s="17">
        <v>113.29</v>
      </c>
      <c r="G48" s="24">
        <f t="shared" si="1"/>
        <v>2039.22</v>
      </c>
    </row>
    <row r="49" s="1" customFormat="1" ht="26" customHeight="1" spans="1:7">
      <c r="A49" s="20" t="s">
        <v>96</v>
      </c>
      <c r="B49" s="21" t="s">
        <v>62</v>
      </c>
      <c r="C49" s="21" t="s">
        <v>17</v>
      </c>
      <c r="D49" s="22" t="s">
        <v>47</v>
      </c>
      <c r="E49" s="23">
        <v>200</v>
      </c>
      <c r="F49" s="17">
        <v>62.46</v>
      </c>
      <c r="G49" s="24">
        <f t="shared" si="1"/>
        <v>12492</v>
      </c>
    </row>
    <row r="50" s="1" customFormat="1" ht="26" customHeight="1" spans="1:7">
      <c r="A50" s="20" t="s">
        <v>97</v>
      </c>
      <c r="B50" s="21" t="s">
        <v>64</v>
      </c>
      <c r="C50" s="21" t="s">
        <v>17</v>
      </c>
      <c r="D50" s="22" t="s">
        <v>47</v>
      </c>
      <c r="E50" s="23">
        <v>60</v>
      </c>
      <c r="F50" s="17">
        <v>37</v>
      </c>
      <c r="G50" s="24">
        <f t="shared" si="1"/>
        <v>2220</v>
      </c>
    </row>
    <row r="51" s="1" customFormat="1" ht="26" customHeight="1" spans="1:7">
      <c r="A51" s="20" t="s">
        <v>98</v>
      </c>
      <c r="B51" s="21" t="s">
        <v>99</v>
      </c>
      <c r="C51" s="21" t="s">
        <v>17</v>
      </c>
      <c r="D51" s="22" t="s">
        <v>47</v>
      </c>
      <c r="E51" s="23">
        <v>20</v>
      </c>
      <c r="F51" s="17">
        <v>28.53</v>
      </c>
      <c r="G51" s="24">
        <f t="shared" si="1"/>
        <v>570.6</v>
      </c>
    </row>
    <row r="52" s="1" customFormat="1" ht="26" customHeight="1" spans="1:7">
      <c r="A52" s="20" t="s">
        <v>100</v>
      </c>
      <c r="B52" s="21" t="s">
        <v>72</v>
      </c>
      <c r="C52" s="21" t="s">
        <v>17</v>
      </c>
      <c r="D52" s="22" t="s">
        <v>73</v>
      </c>
      <c r="E52" s="23">
        <v>0.1</v>
      </c>
      <c r="F52" s="17">
        <v>11369.98</v>
      </c>
      <c r="G52" s="24">
        <f t="shared" si="1"/>
        <v>1137</v>
      </c>
    </row>
    <row r="53" s="1" customFormat="1" ht="18" customHeight="1" spans="1:7">
      <c r="A53" s="13" t="s">
        <v>101</v>
      </c>
      <c r="B53" s="19" t="s">
        <v>102</v>
      </c>
      <c r="C53" s="19"/>
      <c r="D53" s="22"/>
      <c r="E53" s="23"/>
      <c r="F53" s="17"/>
      <c r="G53" s="18">
        <f>SUM(G54:G74)</f>
        <v>21502.44</v>
      </c>
    </row>
    <row r="54" s="1" customFormat="1" ht="26" customHeight="1" spans="1:7">
      <c r="A54" s="20" t="s">
        <v>103</v>
      </c>
      <c r="B54" s="21" t="s">
        <v>104</v>
      </c>
      <c r="C54" s="21" t="s">
        <v>17</v>
      </c>
      <c r="D54" s="22" t="s">
        <v>18</v>
      </c>
      <c r="E54" s="23">
        <v>1</v>
      </c>
      <c r="F54" s="17">
        <v>2164.33</v>
      </c>
      <c r="G54" s="24">
        <f>ROUND(E54*F54,2)</f>
        <v>2164.33</v>
      </c>
    </row>
    <row r="55" s="1" customFormat="1" ht="26" customHeight="1" spans="1:7">
      <c r="A55" s="20" t="s">
        <v>105</v>
      </c>
      <c r="B55" s="21" t="s">
        <v>28</v>
      </c>
      <c r="C55" s="21" t="s">
        <v>17</v>
      </c>
      <c r="D55" s="22" t="s">
        <v>18</v>
      </c>
      <c r="E55" s="23">
        <v>1</v>
      </c>
      <c r="F55" s="17">
        <v>2172.66</v>
      </c>
      <c r="G55" s="24">
        <f>ROUND(E55*F55,2)</f>
        <v>2172.66</v>
      </c>
    </row>
    <row r="56" s="1" customFormat="1" ht="26" customHeight="1" spans="1:7">
      <c r="A56" s="20" t="s">
        <v>106</v>
      </c>
      <c r="B56" s="21" t="s">
        <v>32</v>
      </c>
      <c r="C56" s="21" t="s">
        <v>17</v>
      </c>
      <c r="D56" s="22" t="s">
        <v>18</v>
      </c>
      <c r="E56" s="23">
        <v>1</v>
      </c>
      <c r="F56" s="17">
        <v>247.51</v>
      </c>
      <c r="G56" s="24">
        <f>ROUND(E56*F56,2)</f>
        <v>247.51</v>
      </c>
    </row>
    <row r="57" s="1" customFormat="1" ht="26" customHeight="1" spans="1:7">
      <c r="A57" s="20" t="s">
        <v>107</v>
      </c>
      <c r="B57" s="21" t="s">
        <v>37</v>
      </c>
      <c r="C57" s="21" t="s">
        <v>17</v>
      </c>
      <c r="D57" s="22" t="s">
        <v>35</v>
      </c>
      <c r="E57" s="23">
        <v>1</v>
      </c>
      <c r="F57" s="17">
        <v>145.09</v>
      </c>
      <c r="G57" s="24">
        <f>ROUND(E57*F57,2)</f>
        <v>145.09</v>
      </c>
    </row>
    <row r="58" s="1" customFormat="1" ht="20" customHeight="1" spans="1:7">
      <c r="A58" s="25" t="s">
        <v>108</v>
      </c>
      <c r="B58" s="26"/>
      <c r="C58" s="26"/>
      <c r="D58" s="26"/>
      <c r="E58" s="26"/>
      <c r="F58" s="26"/>
      <c r="G58" s="27"/>
    </row>
    <row r="59" s="1" customFormat="1" ht="40" customHeight="1" spans="1:7">
      <c r="A59" s="5" t="s">
        <v>68</v>
      </c>
      <c r="B59" s="5"/>
      <c r="C59" s="5"/>
      <c r="D59" s="5"/>
      <c r="E59" s="6"/>
      <c r="F59" s="6"/>
      <c r="G59" s="6"/>
    </row>
    <row r="60" s="1" customFormat="1" ht="20" customHeight="1" spans="1:7">
      <c r="A60" s="5"/>
      <c r="B60" s="5"/>
      <c r="C60" s="5"/>
      <c r="D60" s="5"/>
      <c r="E60" s="6"/>
      <c r="F60" s="7" t="s">
        <v>1</v>
      </c>
      <c r="G60" s="7"/>
    </row>
    <row r="61" s="1" customFormat="1" ht="20" customHeight="1" spans="1:7">
      <c r="A61" s="8" t="s">
        <v>2</v>
      </c>
      <c r="B61" s="9" t="s">
        <v>3</v>
      </c>
      <c r="C61" s="9" t="s">
        <v>4</v>
      </c>
      <c r="D61" s="10" t="s">
        <v>5</v>
      </c>
      <c r="E61" s="11" t="s">
        <v>6</v>
      </c>
      <c r="F61" s="11" t="s">
        <v>7</v>
      </c>
      <c r="G61" s="12" t="s">
        <v>8</v>
      </c>
    </row>
    <row r="62" s="1" customFormat="1" ht="26" customHeight="1" spans="1:7">
      <c r="A62" s="20" t="s">
        <v>109</v>
      </c>
      <c r="B62" s="21" t="s">
        <v>39</v>
      </c>
      <c r="C62" s="21" t="s">
        <v>17</v>
      </c>
      <c r="D62" s="22" t="s">
        <v>35</v>
      </c>
      <c r="E62" s="23">
        <v>2</v>
      </c>
      <c r="F62" s="17">
        <v>118.81</v>
      </c>
      <c r="G62" s="24">
        <f>ROUND(E62*F62,2)</f>
        <v>237.62</v>
      </c>
    </row>
    <row r="63" s="1" customFormat="1" ht="26" customHeight="1" spans="1:7">
      <c r="A63" s="20" t="s">
        <v>110</v>
      </c>
      <c r="B63" s="21" t="s">
        <v>83</v>
      </c>
      <c r="C63" s="21" t="s">
        <v>17</v>
      </c>
      <c r="D63" s="22" t="s">
        <v>35</v>
      </c>
      <c r="E63" s="23">
        <v>2</v>
      </c>
      <c r="F63" s="17">
        <v>151</v>
      </c>
      <c r="G63" s="24">
        <f>ROUND(E63*F63,2)</f>
        <v>302</v>
      </c>
    </row>
    <row r="64" s="1" customFormat="1" ht="26" customHeight="1" spans="1:7">
      <c r="A64" s="20" t="s">
        <v>111</v>
      </c>
      <c r="B64" s="21" t="s">
        <v>85</v>
      </c>
      <c r="C64" s="21" t="s">
        <v>17</v>
      </c>
      <c r="D64" s="22" t="s">
        <v>44</v>
      </c>
      <c r="E64" s="23">
        <v>1</v>
      </c>
      <c r="F64" s="17">
        <v>41.38</v>
      </c>
      <c r="G64" s="24">
        <f>ROUND(E64*F64,2)</f>
        <v>41.38</v>
      </c>
    </row>
    <row r="65" s="1" customFormat="1" ht="26" customHeight="1" spans="1:7">
      <c r="A65" s="20" t="s">
        <v>112</v>
      </c>
      <c r="B65" s="21" t="s">
        <v>87</v>
      </c>
      <c r="C65" s="21" t="s">
        <v>53</v>
      </c>
      <c r="D65" s="22" t="s">
        <v>47</v>
      </c>
      <c r="E65" s="23">
        <v>50</v>
      </c>
      <c r="F65" s="17">
        <v>68.59</v>
      </c>
      <c r="G65" s="24">
        <f>ROUND(E65*F65,2)</f>
        <v>3429.5</v>
      </c>
    </row>
    <row r="66" s="1" customFormat="1" ht="26" customHeight="1" spans="1:7">
      <c r="A66" s="20" t="s">
        <v>113</v>
      </c>
      <c r="B66" s="21" t="s">
        <v>55</v>
      </c>
      <c r="C66" s="21" t="s">
        <v>53</v>
      </c>
      <c r="D66" s="22" t="s">
        <v>47</v>
      </c>
      <c r="E66" s="23">
        <v>50</v>
      </c>
      <c r="F66" s="17">
        <v>15.04</v>
      </c>
      <c r="G66" s="24">
        <f t="shared" ref="G66:G74" si="2">ROUND(E66*F66,2)</f>
        <v>752</v>
      </c>
    </row>
    <row r="67" s="1" customFormat="1" ht="26" customHeight="1" spans="1:7">
      <c r="A67" s="20" t="s">
        <v>114</v>
      </c>
      <c r="B67" s="21" t="s">
        <v>49</v>
      </c>
      <c r="C67" s="21" t="s">
        <v>50</v>
      </c>
      <c r="D67" s="22" t="s">
        <v>47</v>
      </c>
      <c r="E67" s="23">
        <v>50</v>
      </c>
      <c r="F67" s="17">
        <v>3.47</v>
      </c>
      <c r="G67" s="24">
        <f t="shared" si="2"/>
        <v>173.5</v>
      </c>
    </row>
    <row r="68" s="1" customFormat="1" ht="26" customHeight="1" spans="1:7">
      <c r="A68" s="20" t="s">
        <v>115</v>
      </c>
      <c r="B68" s="21" t="s">
        <v>91</v>
      </c>
      <c r="C68" s="21" t="s">
        <v>17</v>
      </c>
      <c r="D68" s="22" t="s">
        <v>44</v>
      </c>
      <c r="E68" s="23">
        <v>15</v>
      </c>
      <c r="F68" s="17">
        <v>43.92</v>
      </c>
      <c r="G68" s="24">
        <f t="shared" si="2"/>
        <v>658.8</v>
      </c>
    </row>
    <row r="69" s="1" customFormat="1" ht="26" customHeight="1" spans="1:7">
      <c r="A69" s="20" t="s">
        <v>116</v>
      </c>
      <c r="B69" s="21" t="s">
        <v>93</v>
      </c>
      <c r="C69" s="21" t="s">
        <v>58</v>
      </c>
      <c r="D69" s="22" t="s">
        <v>47</v>
      </c>
      <c r="E69" s="23">
        <v>50</v>
      </c>
      <c r="F69" s="17">
        <v>36.07</v>
      </c>
      <c r="G69" s="24">
        <f t="shared" si="2"/>
        <v>1803.5</v>
      </c>
    </row>
    <row r="70" s="1" customFormat="1" ht="26" customHeight="1" spans="1:7">
      <c r="A70" s="20" t="s">
        <v>117</v>
      </c>
      <c r="B70" s="21" t="s">
        <v>95</v>
      </c>
      <c r="C70" s="21" t="s">
        <v>17</v>
      </c>
      <c r="D70" s="22" t="s">
        <v>44</v>
      </c>
      <c r="E70" s="23">
        <v>15</v>
      </c>
      <c r="F70" s="17">
        <v>113.29</v>
      </c>
      <c r="G70" s="24">
        <f t="shared" si="2"/>
        <v>1699.35</v>
      </c>
    </row>
    <row r="71" s="1" customFormat="1" ht="26" customHeight="1" spans="1:7">
      <c r="A71" s="20" t="s">
        <v>118</v>
      </c>
      <c r="B71" s="21" t="s">
        <v>62</v>
      </c>
      <c r="C71" s="21" t="s">
        <v>17</v>
      </c>
      <c r="D71" s="22" t="s">
        <v>47</v>
      </c>
      <c r="E71" s="23">
        <v>60</v>
      </c>
      <c r="F71" s="17">
        <v>62.46</v>
      </c>
      <c r="G71" s="24">
        <f t="shared" si="2"/>
        <v>3747.6</v>
      </c>
    </row>
    <row r="72" s="1" customFormat="1" ht="26" customHeight="1" spans="1:7">
      <c r="A72" s="20" t="s">
        <v>119</v>
      </c>
      <c r="B72" s="21" t="s">
        <v>64</v>
      </c>
      <c r="C72" s="21" t="s">
        <v>17</v>
      </c>
      <c r="D72" s="22" t="s">
        <v>47</v>
      </c>
      <c r="E72" s="23">
        <v>60</v>
      </c>
      <c r="F72" s="17">
        <v>37</v>
      </c>
      <c r="G72" s="24">
        <f t="shared" si="2"/>
        <v>2220</v>
      </c>
    </row>
    <row r="73" s="1" customFormat="1" ht="26" customHeight="1" spans="1:7">
      <c r="A73" s="20" t="s">
        <v>120</v>
      </c>
      <c r="B73" s="21" t="s">
        <v>99</v>
      </c>
      <c r="C73" s="21" t="s">
        <v>17</v>
      </c>
      <c r="D73" s="22" t="s">
        <v>47</v>
      </c>
      <c r="E73" s="23">
        <v>20</v>
      </c>
      <c r="F73" s="17">
        <v>28.53</v>
      </c>
      <c r="G73" s="24">
        <f t="shared" si="2"/>
        <v>570.6</v>
      </c>
    </row>
    <row r="74" s="1" customFormat="1" ht="26" customHeight="1" spans="1:7">
      <c r="A74" s="20" t="s">
        <v>121</v>
      </c>
      <c r="B74" s="21" t="s">
        <v>72</v>
      </c>
      <c r="C74" s="21" t="s">
        <v>17</v>
      </c>
      <c r="D74" s="22" t="s">
        <v>73</v>
      </c>
      <c r="E74" s="23">
        <v>0.1</v>
      </c>
      <c r="F74" s="17">
        <v>11369.98</v>
      </c>
      <c r="G74" s="24">
        <f t="shared" si="2"/>
        <v>1137</v>
      </c>
    </row>
    <row r="75" s="1" customFormat="1" ht="18" customHeight="1" spans="1:7">
      <c r="A75" s="34" t="s">
        <v>122</v>
      </c>
      <c r="B75" s="19" t="s">
        <v>123</v>
      </c>
      <c r="C75" s="19"/>
      <c r="D75" s="22"/>
      <c r="E75" s="23"/>
      <c r="F75" s="17"/>
      <c r="G75" s="18">
        <f>G76+G83</f>
        <v>21360.81</v>
      </c>
    </row>
    <row r="76" s="1" customFormat="1" ht="18" customHeight="1" spans="1:7">
      <c r="A76" s="13" t="s">
        <v>13</v>
      </c>
      <c r="B76" s="14" t="s">
        <v>124</v>
      </c>
      <c r="C76" s="14"/>
      <c r="D76" s="22"/>
      <c r="E76" s="23"/>
      <c r="F76" s="17"/>
      <c r="G76" s="18">
        <f>SUM(G77:G82)</f>
        <v>11079.47</v>
      </c>
    </row>
    <row r="77" s="1" customFormat="1" ht="26" customHeight="1" spans="1:7">
      <c r="A77" s="20" t="s">
        <v>15</v>
      </c>
      <c r="B77" s="21" t="s">
        <v>125</v>
      </c>
      <c r="C77" s="21" t="s">
        <v>17</v>
      </c>
      <c r="D77" s="22" t="s">
        <v>126</v>
      </c>
      <c r="E77" s="23">
        <v>1</v>
      </c>
      <c r="F77" s="17">
        <v>56.83</v>
      </c>
      <c r="G77" s="24">
        <f t="shared" ref="G77:G82" si="3">ROUND(E77*F77,2)</f>
        <v>56.83</v>
      </c>
    </row>
    <row r="78" s="1" customFormat="1" ht="26" customHeight="1" spans="1:7">
      <c r="A78" s="20" t="s">
        <v>19</v>
      </c>
      <c r="B78" s="21" t="s">
        <v>127</v>
      </c>
      <c r="C78" s="21" t="s">
        <v>17</v>
      </c>
      <c r="D78" s="22" t="s">
        <v>47</v>
      </c>
      <c r="E78" s="23">
        <v>3</v>
      </c>
      <c r="F78" s="17">
        <v>73.38</v>
      </c>
      <c r="G78" s="24">
        <f t="shared" si="3"/>
        <v>220.14</v>
      </c>
    </row>
    <row r="79" s="1" customFormat="1" ht="26" customHeight="1" spans="1:7">
      <c r="A79" s="20" t="s">
        <v>21</v>
      </c>
      <c r="B79" s="21" t="s">
        <v>128</v>
      </c>
      <c r="C79" s="21" t="s">
        <v>17</v>
      </c>
      <c r="D79" s="22" t="s">
        <v>126</v>
      </c>
      <c r="E79" s="23">
        <v>1</v>
      </c>
      <c r="F79" s="17">
        <v>164.08</v>
      </c>
      <c r="G79" s="24">
        <f t="shared" si="3"/>
        <v>164.08</v>
      </c>
    </row>
    <row r="80" s="1" customFormat="1" ht="26" customHeight="1" spans="1:7">
      <c r="A80" s="20" t="s">
        <v>23</v>
      </c>
      <c r="B80" s="21" t="s">
        <v>129</v>
      </c>
      <c r="C80" s="21" t="s">
        <v>17</v>
      </c>
      <c r="D80" s="22" t="s">
        <v>44</v>
      </c>
      <c r="E80" s="23">
        <v>2</v>
      </c>
      <c r="F80" s="17">
        <v>158.53</v>
      </c>
      <c r="G80" s="24">
        <f t="shared" si="3"/>
        <v>317.06</v>
      </c>
    </row>
    <row r="81" s="1" customFormat="1" ht="26" customHeight="1" spans="1:7">
      <c r="A81" s="20" t="s">
        <v>25</v>
      </c>
      <c r="B81" s="21" t="s">
        <v>130</v>
      </c>
      <c r="C81" s="21" t="s">
        <v>17</v>
      </c>
      <c r="D81" s="22" t="s">
        <v>44</v>
      </c>
      <c r="E81" s="23">
        <v>2</v>
      </c>
      <c r="F81" s="17">
        <v>176.95</v>
      </c>
      <c r="G81" s="24">
        <f t="shared" si="3"/>
        <v>353.9</v>
      </c>
    </row>
    <row r="82" s="1" customFormat="1" ht="26" customHeight="1" spans="1:7">
      <c r="A82" s="20" t="s">
        <v>27</v>
      </c>
      <c r="B82" s="21" t="s">
        <v>131</v>
      </c>
      <c r="C82" s="21" t="s">
        <v>17</v>
      </c>
      <c r="D82" s="22" t="s">
        <v>44</v>
      </c>
      <c r="E82" s="23">
        <v>2</v>
      </c>
      <c r="F82" s="17">
        <v>4983.73</v>
      </c>
      <c r="G82" s="24">
        <f t="shared" si="3"/>
        <v>9967.46</v>
      </c>
    </row>
    <row r="83" s="1" customFormat="1" ht="18" customHeight="1" spans="1:7">
      <c r="A83" s="13" t="s">
        <v>74</v>
      </c>
      <c r="B83" s="14" t="s">
        <v>132</v>
      </c>
      <c r="C83" s="14"/>
      <c r="D83" s="22"/>
      <c r="E83" s="23"/>
      <c r="F83" s="17"/>
      <c r="G83" s="18">
        <f>SUM(G84:G94)</f>
        <v>10281.34</v>
      </c>
    </row>
    <row r="84" s="1" customFormat="1" ht="36" customHeight="1" spans="1:7">
      <c r="A84" s="20" t="s">
        <v>76</v>
      </c>
      <c r="B84" s="21" t="s">
        <v>133</v>
      </c>
      <c r="C84" s="21" t="s">
        <v>17</v>
      </c>
      <c r="D84" s="22" t="s">
        <v>18</v>
      </c>
      <c r="E84" s="23">
        <v>1</v>
      </c>
      <c r="F84" s="17">
        <v>8251.93</v>
      </c>
      <c r="G84" s="24">
        <f>ROUND(E84*F84,2)</f>
        <v>8251.93</v>
      </c>
    </row>
    <row r="85" s="1" customFormat="1" ht="26" customHeight="1" spans="1:7">
      <c r="A85" s="20" t="s">
        <v>78</v>
      </c>
      <c r="B85" s="21" t="s">
        <v>134</v>
      </c>
      <c r="C85" s="21" t="s">
        <v>17</v>
      </c>
      <c r="D85" s="22" t="s">
        <v>44</v>
      </c>
      <c r="E85" s="23">
        <v>2</v>
      </c>
      <c r="F85" s="17">
        <v>575.18</v>
      </c>
      <c r="G85" s="24">
        <f>ROUND(E85*F85,2)</f>
        <v>1150.36</v>
      </c>
    </row>
    <row r="86" s="1" customFormat="1" ht="26" customHeight="1" spans="1:7">
      <c r="A86" s="20" t="s">
        <v>79</v>
      </c>
      <c r="B86" s="21" t="s">
        <v>135</v>
      </c>
      <c r="C86" s="21" t="s">
        <v>17</v>
      </c>
      <c r="D86" s="22" t="s">
        <v>44</v>
      </c>
      <c r="E86" s="23">
        <v>2</v>
      </c>
      <c r="F86" s="17">
        <v>89.06</v>
      </c>
      <c r="G86" s="24">
        <f>ROUND(E86*F86,2)</f>
        <v>178.12</v>
      </c>
    </row>
    <row r="87" s="1" customFormat="1" ht="20" customHeight="1" spans="1:7">
      <c r="A87" s="25" t="s">
        <v>136</v>
      </c>
      <c r="B87" s="26"/>
      <c r="C87" s="26"/>
      <c r="D87" s="26"/>
      <c r="E87" s="26"/>
      <c r="F87" s="26"/>
      <c r="G87" s="27"/>
    </row>
    <row r="88" s="1" customFormat="1" ht="40" customHeight="1" spans="1:7">
      <c r="A88" s="5" t="s">
        <v>68</v>
      </c>
      <c r="B88" s="5"/>
      <c r="C88" s="5"/>
      <c r="D88" s="5"/>
      <c r="E88" s="6"/>
      <c r="F88" s="6"/>
      <c r="G88" s="6"/>
    </row>
    <row r="89" s="1" customFormat="1" ht="20" customHeight="1" spans="1:7">
      <c r="A89" s="5"/>
      <c r="B89" s="5"/>
      <c r="C89" s="5"/>
      <c r="D89" s="5"/>
      <c r="E89" s="6"/>
      <c r="F89" s="7" t="s">
        <v>1</v>
      </c>
      <c r="G89" s="7"/>
    </row>
    <row r="90" s="1" customFormat="1" ht="20" customHeight="1" spans="1:7">
      <c r="A90" s="8" t="s">
        <v>2</v>
      </c>
      <c r="B90" s="9" t="s">
        <v>3</v>
      </c>
      <c r="C90" s="9" t="s">
        <v>4</v>
      </c>
      <c r="D90" s="10" t="s">
        <v>5</v>
      </c>
      <c r="E90" s="11" t="s">
        <v>6</v>
      </c>
      <c r="F90" s="11" t="s">
        <v>7</v>
      </c>
      <c r="G90" s="12" t="s">
        <v>8</v>
      </c>
    </row>
    <row r="91" s="1" customFormat="1" ht="26" customHeight="1" spans="1:7">
      <c r="A91" s="20" t="s">
        <v>80</v>
      </c>
      <c r="B91" s="21" t="s">
        <v>137</v>
      </c>
      <c r="C91" s="21" t="s">
        <v>17</v>
      </c>
      <c r="D91" s="22" t="s">
        <v>44</v>
      </c>
      <c r="E91" s="23">
        <v>1</v>
      </c>
      <c r="F91" s="17">
        <v>94.98</v>
      </c>
      <c r="G91" s="24">
        <f>ROUND(E91*F91,2)</f>
        <v>94.98</v>
      </c>
    </row>
    <row r="92" s="1" customFormat="1" ht="26" customHeight="1" spans="1:7">
      <c r="A92" s="20" t="s">
        <v>81</v>
      </c>
      <c r="B92" s="21" t="s">
        <v>138</v>
      </c>
      <c r="C92" s="21" t="s">
        <v>17</v>
      </c>
      <c r="D92" s="22" t="s">
        <v>44</v>
      </c>
      <c r="E92" s="23">
        <v>1</v>
      </c>
      <c r="F92" s="17">
        <v>86.26</v>
      </c>
      <c r="G92" s="24">
        <f>ROUND(E92*F92,2)</f>
        <v>86.26</v>
      </c>
    </row>
    <row r="93" s="1" customFormat="1" ht="26" customHeight="1" spans="1:7">
      <c r="A93" s="20" t="s">
        <v>82</v>
      </c>
      <c r="B93" s="21" t="s">
        <v>139</v>
      </c>
      <c r="C93" s="21" t="s">
        <v>17</v>
      </c>
      <c r="D93" s="22" t="s">
        <v>44</v>
      </c>
      <c r="E93" s="23">
        <v>1</v>
      </c>
      <c r="F93" s="17">
        <v>152.79</v>
      </c>
      <c r="G93" s="24">
        <f>ROUND(E93*F93,2)</f>
        <v>152.79</v>
      </c>
    </row>
    <row r="94" s="1" customFormat="1" ht="26" customHeight="1" spans="1:7">
      <c r="A94" s="20" t="s">
        <v>84</v>
      </c>
      <c r="B94" s="21" t="s">
        <v>140</v>
      </c>
      <c r="C94" s="21" t="s">
        <v>17</v>
      </c>
      <c r="D94" s="22" t="s">
        <v>47</v>
      </c>
      <c r="E94" s="23">
        <v>5</v>
      </c>
      <c r="F94" s="17">
        <v>73.38</v>
      </c>
      <c r="G94" s="24">
        <f>ROUND(E94*F94,2)</f>
        <v>366.9</v>
      </c>
    </row>
    <row r="95" s="1" customFormat="1" ht="18" customHeight="1" spans="1:7">
      <c r="A95" s="34" t="s">
        <v>141</v>
      </c>
      <c r="B95" s="19" t="s">
        <v>142</v>
      </c>
      <c r="C95" s="19"/>
      <c r="D95" s="22"/>
      <c r="E95" s="23"/>
      <c r="F95" s="17"/>
      <c r="G95" s="18">
        <f>G96+G99+G105</f>
        <v>435995.89</v>
      </c>
    </row>
    <row r="96" s="1" customFormat="1" ht="18" customHeight="1" spans="1:7">
      <c r="A96" s="34" t="s">
        <v>13</v>
      </c>
      <c r="B96" s="19" t="s">
        <v>143</v>
      </c>
      <c r="C96" s="19"/>
      <c r="D96" s="22"/>
      <c r="E96" s="23"/>
      <c r="F96" s="17"/>
      <c r="G96" s="18">
        <f>SUM(G97:G98)</f>
        <v>17913.28</v>
      </c>
    </row>
    <row r="97" s="1" customFormat="1" ht="26" customHeight="1" spans="1:7">
      <c r="A97" s="20" t="s">
        <v>15</v>
      </c>
      <c r="B97" s="21" t="s">
        <v>144</v>
      </c>
      <c r="C97" s="21" t="s">
        <v>17</v>
      </c>
      <c r="D97" s="22" t="s">
        <v>18</v>
      </c>
      <c r="E97" s="23">
        <v>5</v>
      </c>
      <c r="F97" s="17">
        <v>2851.61</v>
      </c>
      <c r="G97" s="24">
        <f t="shared" ref="G97:G104" si="4">ROUND(E97*F97,2)</f>
        <v>14258.05</v>
      </c>
    </row>
    <row r="98" s="1" customFormat="1" ht="26" customHeight="1" spans="1:7">
      <c r="A98" s="20" t="s">
        <v>19</v>
      </c>
      <c r="B98" s="21" t="s">
        <v>145</v>
      </c>
      <c r="C98" s="21" t="s">
        <v>17</v>
      </c>
      <c r="D98" s="22" t="s">
        <v>18</v>
      </c>
      <c r="E98" s="23">
        <v>1</v>
      </c>
      <c r="F98" s="17">
        <v>3655.23</v>
      </c>
      <c r="G98" s="24">
        <f t="shared" si="4"/>
        <v>3655.23</v>
      </c>
    </row>
    <row r="99" s="1" customFormat="1" ht="26" customHeight="1" spans="1:7">
      <c r="A99" s="13" t="s">
        <v>74</v>
      </c>
      <c r="B99" s="19" t="s">
        <v>146</v>
      </c>
      <c r="C99" s="19"/>
      <c r="D99" s="22"/>
      <c r="E99" s="23"/>
      <c r="F99" s="17"/>
      <c r="G99" s="18">
        <f>SUM(G100:G104)</f>
        <v>4701.4</v>
      </c>
    </row>
    <row r="100" s="1" customFormat="1" ht="26" customHeight="1" spans="1:7">
      <c r="A100" s="20" t="s">
        <v>76</v>
      </c>
      <c r="B100" s="21" t="s">
        <v>147</v>
      </c>
      <c r="C100" s="21" t="s">
        <v>17</v>
      </c>
      <c r="D100" s="22" t="s">
        <v>18</v>
      </c>
      <c r="E100" s="23">
        <v>2</v>
      </c>
      <c r="F100" s="17">
        <v>218.91</v>
      </c>
      <c r="G100" s="24">
        <f t="shared" si="4"/>
        <v>437.82</v>
      </c>
    </row>
    <row r="101" s="1" customFormat="1" ht="26" customHeight="1" spans="1:7">
      <c r="A101" s="20" t="s">
        <v>78</v>
      </c>
      <c r="B101" s="21" t="s">
        <v>147</v>
      </c>
      <c r="C101" s="21" t="s">
        <v>17</v>
      </c>
      <c r="D101" s="22" t="s">
        <v>18</v>
      </c>
      <c r="E101" s="23">
        <v>10</v>
      </c>
      <c r="F101" s="17">
        <v>218.91</v>
      </c>
      <c r="G101" s="24">
        <f t="shared" si="4"/>
        <v>2189.1</v>
      </c>
    </row>
    <row r="102" s="1" customFormat="1" ht="26" customHeight="1" spans="1:7">
      <c r="A102" s="20" t="s">
        <v>79</v>
      </c>
      <c r="B102" s="21" t="s">
        <v>148</v>
      </c>
      <c r="C102" s="21" t="s">
        <v>17</v>
      </c>
      <c r="D102" s="22" t="s">
        <v>44</v>
      </c>
      <c r="E102" s="23">
        <v>2</v>
      </c>
      <c r="F102" s="17">
        <v>468.12</v>
      </c>
      <c r="G102" s="24">
        <f t="shared" si="4"/>
        <v>936.24</v>
      </c>
    </row>
    <row r="103" s="1" customFormat="1" ht="26" customHeight="1" spans="1:7">
      <c r="A103" s="20" t="s">
        <v>80</v>
      </c>
      <c r="B103" s="21" t="s">
        <v>149</v>
      </c>
      <c r="C103" s="21" t="s">
        <v>17</v>
      </c>
      <c r="D103" s="22" t="s">
        <v>150</v>
      </c>
      <c r="E103" s="23">
        <v>8</v>
      </c>
      <c r="F103" s="17">
        <v>47.65</v>
      </c>
      <c r="G103" s="24">
        <f t="shared" si="4"/>
        <v>381.2</v>
      </c>
    </row>
    <row r="104" s="1" customFormat="1" ht="26" customHeight="1" spans="1:7">
      <c r="A104" s="20" t="s">
        <v>81</v>
      </c>
      <c r="B104" s="21" t="s">
        <v>151</v>
      </c>
      <c r="C104" s="21" t="s">
        <v>17</v>
      </c>
      <c r="D104" s="22" t="s">
        <v>152</v>
      </c>
      <c r="E104" s="23">
        <v>8</v>
      </c>
      <c r="F104" s="17">
        <v>94.63</v>
      </c>
      <c r="G104" s="24">
        <f t="shared" si="4"/>
        <v>757.04</v>
      </c>
    </row>
    <row r="105" s="1" customFormat="1" ht="18" customHeight="1" spans="1:7">
      <c r="A105" s="13" t="s">
        <v>101</v>
      </c>
      <c r="B105" s="19" t="s">
        <v>153</v>
      </c>
      <c r="C105" s="19"/>
      <c r="D105" s="22"/>
      <c r="E105" s="23"/>
      <c r="F105" s="17"/>
      <c r="G105" s="18">
        <f>SUM(G106:G141)</f>
        <v>413381.21</v>
      </c>
    </row>
    <row r="106" s="1" customFormat="1" ht="26" customHeight="1" spans="1:7">
      <c r="A106" s="20" t="s">
        <v>103</v>
      </c>
      <c r="B106" s="21" t="s">
        <v>154</v>
      </c>
      <c r="C106" s="21" t="s">
        <v>17</v>
      </c>
      <c r="D106" s="22" t="s">
        <v>126</v>
      </c>
      <c r="E106" s="23">
        <v>1</v>
      </c>
      <c r="F106" s="17">
        <v>554.54</v>
      </c>
      <c r="G106" s="24">
        <f t="shared" ref="G106:G115" si="5">ROUND(E106*F106,2)</f>
        <v>554.54</v>
      </c>
    </row>
    <row r="107" s="1" customFormat="1" ht="26" customHeight="1" spans="1:7">
      <c r="A107" s="20" t="s">
        <v>105</v>
      </c>
      <c r="B107" s="21" t="s">
        <v>125</v>
      </c>
      <c r="C107" s="21" t="s">
        <v>17</v>
      </c>
      <c r="D107" s="22" t="s">
        <v>126</v>
      </c>
      <c r="E107" s="23">
        <v>1</v>
      </c>
      <c r="F107" s="17">
        <v>56.83</v>
      </c>
      <c r="G107" s="24">
        <f t="shared" si="5"/>
        <v>56.83</v>
      </c>
    </row>
    <row r="108" s="1" customFormat="1" ht="26" customHeight="1" spans="1:7">
      <c r="A108" s="20" t="s">
        <v>106</v>
      </c>
      <c r="B108" s="21" t="s">
        <v>155</v>
      </c>
      <c r="C108" s="21" t="s">
        <v>17</v>
      </c>
      <c r="D108" s="22" t="s">
        <v>47</v>
      </c>
      <c r="E108" s="23">
        <v>3</v>
      </c>
      <c r="F108" s="17">
        <v>73.38</v>
      </c>
      <c r="G108" s="24">
        <f t="shared" si="5"/>
        <v>220.14</v>
      </c>
    </row>
    <row r="109" s="1" customFormat="1" ht="26" customHeight="1" spans="1:7">
      <c r="A109" s="20" t="s">
        <v>107</v>
      </c>
      <c r="B109" s="21" t="s">
        <v>128</v>
      </c>
      <c r="C109" s="21" t="s">
        <v>17</v>
      </c>
      <c r="D109" s="22" t="s">
        <v>126</v>
      </c>
      <c r="E109" s="23">
        <v>1</v>
      </c>
      <c r="F109" s="17">
        <v>164.08</v>
      </c>
      <c r="G109" s="24">
        <f t="shared" si="5"/>
        <v>164.08</v>
      </c>
    </row>
    <row r="110" s="1" customFormat="1" ht="26" customHeight="1" spans="1:7">
      <c r="A110" s="20" t="s">
        <v>109</v>
      </c>
      <c r="B110" s="21" t="s">
        <v>129</v>
      </c>
      <c r="C110" s="21" t="s">
        <v>17</v>
      </c>
      <c r="D110" s="22" t="s">
        <v>44</v>
      </c>
      <c r="E110" s="23">
        <v>2</v>
      </c>
      <c r="F110" s="17">
        <v>158.53</v>
      </c>
      <c r="G110" s="24">
        <f t="shared" si="5"/>
        <v>317.06</v>
      </c>
    </row>
    <row r="111" s="1" customFormat="1" ht="26" customHeight="1" spans="1:7">
      <c r="A111" s="20" t="s">
        <v>110</v>
      </c>
      <c r="B111" s="21" t="s">
        <v>130</v>
      </c>
      <c r="C111" s="21" t="s">
        <v>17</v>
      </c>
      <c r="D111" s="22" t="s">
        <v>44</v>
      </c>
      <c r="E111" s="23">
        <v>2</v>
      </c>
      <c r="F111" s="17">
        <v>176.95</v>
      </c>
      <c r="G111" s="24">
        <f t="shared" si="5"/>
        <v>353.9</v>
      </c>
    </row>
    <row r="112" s="1" customFormat="1" ht="36" customHeight="1" spans="1:7">
      <c r="A112" s="20" t="s">
        <v>111</v>
      </c>
      <c r="B112" s="21" t="s">
        <v>156</v>
      </c>
      <c r="C112" s="21" t="s">
        <v>17</v>
      </c>
      <c r="D112" s="22" t="s">
        <v>44</v>
      </c>
      <c r="E112" s="23">
        <v>2</v>
      </c>
      <c r="F112" s="17">
        <v>4983.73</v>
      </c>
      <c r="G112" s="24">
        <f t="shared" si="5"/>
        <v>9967.46</v>
      </c>
    </row>
    <row r="113" s="1" customFormat="1" ht="26" customHeight="1" spans="1:7">
      <c r="A113" s="20" t="s">
        <v>112</v>
      </c>
      <c r="B113" s="21" t="s">
        <v>157</v>
      </c>
      <c r="C113" s="21" t="s">
        <v>17</v>
      </c>
      <c r="D113" s="22" t="s">
        <v>44</v>
      </c>
      <c r="E113" s="23">
        <v>8</v>
      </c>
      <c r="F113" s="17">
        <v>58.68</v>
      </c>
      <c r="G113" s="24">
        <f t="shared" si="5"/>
        <v>469.44</v>
      </c>
    </row>
    <row r="114" s="1" customFormat="1" ht="26" customHeight="1" spans="1:7">
      <c r="A114" s="20" t="s">
        <v>113</v>
      </c>
      <c r="B114" s="21" t="s">
        <v>158</v>
      </c>
      <c r="C114" s="21" t="s">
        <v>17</v>
      </c>
      <c r="D114" s="22" t="s">
        <v>44</v>
      </c>
      <c r="E114" s="23">
        <v>2</v>
      </c>
      <c r="F114" s="17">
        <v>3370.11</v>
      </c>
      <c r="G114" s="24">
        <f t="shared" si="5"/>
        <v>6740.22</v>
      </c>
    </row>
    <row r="115" s="1" customFormat="1" ht="26" customHeight="1" spans="1:7">
      <c r="A115" s="20" t="s">
        <v>114</v>
      </c>
      <c r="B115" s="21" t="s">
        <v>159</v>
      </c>
      <c r="C115" s="21" t="s">
        <v>17</v>
      </c>
      <c r="D115" s="22" t="s">
        <v>44</v>
      </c>
      <c r="E115" s="23">
        <v>1</v>
      </c>
      <c r="F115" s="17">
        <v>3532.65</v>
      </c>
      <c r="G115" s="24">
        <f t="shared" si="5"/>
        <v>3532.65</v>
      </c>
    </row>
    <row r="116" s="1" customFormat="1" ht="20" customHeight="1" spans="1:7">
      <c r="A116" s="25" t="s">
        <v>160</v>
      </c>
      <c r="B116" s="26"/>
      <c r="C116" s="26"/>
      <c r="D116" s="26"/>
      <c r="E116" s="26"/>
      <c r="F116" s="26"/>
      <c r="G116" s="27"/>
    </row>
    <row r="117" s="1" customFormat="1" ht="40" customHeight="1" spans="1:7">
      <c r="A117" s="5" t="s">
        <v>68</v>
      </c>
      <c r="B117" s="5"/>
      <c r="C117" s="5"/>
      <c r="D117" s="5"/>
      <c r="E117" s="6"/>
      <c r="F117" s="6"/>
      <c r="G117" s="6"/>
    </row>
    <row r="118" s="1" customFormat="1" ht="18" customHeight="1" spans="1:7">
      <c r="A118" s="5"/>
      <c r="B118" s="5"/>
      <c r="C118" s="5"/>
      <c r="D118" s="5"/>
      <c r="E118" s="6"/>
      <c r="F118" s="7" t="s">
        <v>1</v>
      </c>
      <c r="G118" s="7"/>
    </row>
    <row r="119" s="1" customFormat="1" ht="18" customHeight="1" spans="1:7">
      <c r="A119" s="8" t="s">
        <v>2</v>
      </c>
      <c r="B119" s="9" t="s">
        <v>3</v>
      </c>
      <c r="C119" s="9" t="s">
        <v>4</v>
      </c>
      <c r="D119" s="10" t="s">
        <v>5</v>
      </c>
      <c r="E119" s="11" t="s">
        <v>6</v>
      </c>
      <c r="F119" s="11" t="s">
        <v>7</v>
      </c>
      <c r="G119" s="12" t="s">
        <v>8</v>
      </c>
    </row>
    <row r="120" s="1" customFormat="1" ht="26" customHeight="1" spans="1:7">
      <c r="A120" s="20" t="s">
        <v>115</v>
      </c>
      <c r="B120" s="21" t="s">
        <v>161</v>
      </c>
      <c r="C120" s="21" t="s">
        <v>17</v>
      </c>
      <c r="D120" s="22" t="s">
        <v>44</v>
      </c>
      <c r="E120" s="23">
        <v>1</v>
      </c>
      <c r="F120" s="17">
        <v>575.18</v>
      </c>
      <c r="G120" s="24">
        <f t="shared" ref="G120:G141" si="6">ROUND(E120*F120,2)</f>
        <v>575.18</v>
      </c>
    </row>
    <row r="121" s="1" customFormat="1" ht="26" customHeight="1" spans="1:7">
      <c r="A121" s="20" t="s">
        <v>116</v>
      </c>
      <c r="B121" s="21" t="s">
        <v>162</v>
      </c>
      <c r="C121" s="21" t="s">
        <v>17</v>
      </c>
      <c r="D121" s="22" t="s">
        <v>44</v>
      </c>
      <c r="E121" s="23">
        <v>1</v>
      </c>
      <c r="F121" s="17">
        <v>8610.57</v>
      </c>
      <c r="G121" s="24">
        <f t="shared" si="6"/>
        <v>8610.57</v>
      </c>
    </row>
    <row r="122" s="1" customFormat="1" ht="26" customHeight="1" spans="1:7">
      <c r="A122" s="20" t="s">
        <v>117</v>
      </c>
      <c r="B122" s="21" t="s">
        <v>163</v>
      </c>
      <c r="C122" s="21" t="s">
        <v>17</v>
      </c>
      <c r="D122" s="22" t="s">
        <v>44</v>
      </c>
      <c r="E122" s="23">
        <v>2</v>
      </c>
      <c r="F122" s="17">
        <v>196.97</v>
      </c>
      <c r="G122" s="24">
        <f t="shared" si="6"/>
        <v>393.94</v>
      </c>
    </row>
    <row r="123" s="1" customFormat="1" ht="26" customHeight="1" spans="1:7">
      <c r="A123" s="20" t="s">
        <v>118</v>
      </c>
      <c r="B123" s="21" t="s">
        <v>164</v>
      </c>
      <c r="C123" s="21" t="s">
        <v>17</v>
      </c>
      <c r="D123" s="22" t="s">
        <v>44</v>
      </c>
      <c r="E123" s="23">
        <v>2</v>
      </c>
      <c r="F123" s="17">
        <v>344.77</v>
      </c>
      <c r="G123" s="24">
        <f t="shared" si="6"/>
        <v>689.54</v>
      </c>
    </row>
    <row r="124" s="1" customFormat="1" ht="26" customHeight="1" spans="1:7">
      <c r="A124" s="20" t="s">
        <v>119</v>
      </c>
      <c r="B124" s="21" t="s">
        <v>165</v>
      </c>
      <c r="C124" s="21" t="s">
        <v>17</v>
      </c>
      <c r="D124" s="22" t="s">
        <v>47</v>
      </c>
      <c r="E124" s="23">
        <v>6</v>
      </c>
      <c r="F124" s="17">
        <v>197.69</v>
      </c>
      <c r="G124" s="24">
        <f t="shared" si="6"/>
        <v>1186.14</v>
      </c>
    </row>
    <row r="125" s="1" customFormat="1" ht="26" customHeight="1" spans="1:7">
      <c r="A125" s="20" t="s">
        <v>120</v>
      </c>
      <c r="B125" s="21" t="s">
        <v>166</v>
      </c>
      <c r="C125" s="21" t="s">
        <v>17</v>
      </c>
      <c r="D125" s="22" t="s">
        <v>44</v>
      </c>
      <c r="E125" s="23">
        <v>4</v>
      </c>
      <c r="F125" s="17">
        <v>133.13</v>
      </c>
      <c r="G125" s="24">
        <f t="shared" si="6"/>
        <v>532.52</v>
      </c>
    </row>
    <row r="126" s="1" customFormat="1" ht="26" customHeight="1" spans="1:7">
      <c r="A126" s="20" t="s">
        <v>121</v>
      </c>
      <c r="B126" s="21" t="s">
        <v>167</v>
      </c>
      <c r="C126" s="21" t="s">
        <v>17</v>
      </c>
      <c r="D126" s="22" t="s">
        <v>44</v>
      </c>
      <c r="E126" s="23">
        <v>5</v>
      </c>
      <c r="F126" s="17">
        <v>122.23</v>
      </c>
      <c r="G126" s="24">
        <f t="shared" si="6"/>
        <v>611.15</v>
      </c>
    </row>
    <row r="127" s="1" customFormat="1" ht="26" customHeight="1" spans="1:7">
      <c r="A127" s="20" t="s">
        <v>168</v>
      </c>
      <c r="B127" s="21" t="s">
        <v>169</v>
      </c>
      <c r="C127" s="21" t="s">
        <v>17</v>
      </c>
      <c r="D127" s="22" t="s">
        <v>47</v>
      </c>
      <c r="E127" s="23">
        <v>40</v>
      </c>
      <c r="F127" s="17">
        <v>73.38</v>
      </c>
      <c r="G127" s="24">
        <f t="shared" si="6"/>
        <v>2935.2</v>
      </c>
    </row>
    <row r="128" s="1" customFormat="1" ht="26" customHeight="1" spans="1:7">
      <c r="A128" s="20" t="s">
        <v>170</v>
      </c>
      <c r="B128" s="21" t="s">
        <v>171</v>
      </c>
      <c r="C128" s="21" t="s">
        <v>17</v>
      </c>
      <c r="D128" s="22" t="s">
        <v>44</v>
      </c>
      <c r="E128" s="23">
        <v>3</v>
      </c>
      <c r="F128" s="17">
        <v>88.98</v>
      </c>
      <c r="G128" s="24">
        <f t="shared" si="6"/>
        <v>266.94</v>
      </c>
    </row>
    <row r="129" s="1" customFormat="1" ht="26" customHeight="1" spans="1:7">
      <c r="A129" s="20" t="s">
        <v>172</v>
      </c>
      <c r="B129" s="21" t="s">
        <v>173</v>
      </c>
      <c r="C129" s="21" t="s">
        <v>17</v>
      </c>
      <c r="D129" s="22" t="s">
        <v>44</v>
      </c>
      <c r="E129" s="23">
        <v>1</v>
      </c>
      <c r="F129" s="17">
        <v>18729.56</v>
      </c>
      <c r="G129" s="24">
        <f t="shared" si="6"/>
        <v>18729.56</v>
      </c>
    </row>
    <row r="130" s="1" customFormat="1" ht="26" customHeight="1" spans="1:7">
      <c r="A130" s="20" t="s">
        <v>174</v>
      </c>
      <c r="B130" s="21" t="s">
        <v>175</v>
      </c>
      <c r="C130" s="21" t="s">
        <v>17</v>
      </c>
      <c r="D130" s="22" t="s">
        <v>47</v>
      </c>
      <c r="E130" s="23">
        <v>315</v>
      </c>
      <c r="F130" s="17">
        <v>476.96</v>
      </c>
      <c r="G130" s="24">
        <f t="shared" si="6"/>
        <v>150242.4</v>
      </c>
    </row>
    <row r="131" s="1" customFormat="1" ht="26" customHeight="1" spans="1:7">
      <c r="A131" s="20" t="s">
        <v>176</v>
      </c>
      <c r="B131" s="21" t="s">
        <v>177</v>
      </c>
      <c r="C131" s="21" t="s">
        <v>17</v>
      </c>
      <c r="D131" s="22" t="s">
        <v>44</v>
      </c>
      <c r="E131" s="23">
        <v>2</v>
      </c>
      <c r="F131" s="17">
        <v>1103.64</v>
      </c>
      <c r="G131" s="24">
        <f t="shared" si="6"/>
        <v>2207.28</v>
      </c>
    </row>
    <row r="132" s="1" customFormat="1" ht="26" customHeight="1" spans="1:7">
      <c r="A132" s="20" t="s">
        <v>178</v>
      </c>
      <c r="B132" s="21" t="s">
        <v>179</v>
      </c>
      <c r="C132" s="21" t="s">
        <v>17</v>
      </c>
      <c r="D132" s="22" t="s">
        <v>44</v>
      </c>
      <c r="E132" s="23">
        <v>12</v>
      </c>
      <c r="F132" s="17">
        <v>1149.83</v>
      </c>
      <c r="G132" s="24">
        <f t="shared" si="6"/>
        <v>13797.96</v>
      </c>
    </row>
    <row r="133" s="1" customFormat="1" ht="26" customHeight="1" spans="1:7">
      <c r="A133" s="20" t="s">
        <v>180</v>
      </c>
      <c r="B133" s="21" t="s">
        <v>181</v>
      </c>
      <c r="C133" s="21" t="s">
        <v>17</v>
      </c>
      <c r="D133" s="22" t="s">
        <v>44</v>
      </c>
      <c r="E133" s="23">
        <v>4</v>
      </c>
      <c r="F133" s="17">
        <v>1651.2</v>
      </c>
      <c r="G133" s="24">
        <f t="shared" si="6"/>
        <v>6604.8</v>
      </c>
    </row>
    <row r="134" s="1" customFormat="1" ht="26" customHeight="1" spans="1:7">
      <c r="A134" s="20" t="s">
        <v>182</v>
      </c>
      <c r="B134" s="21" t="s">
        <v>183</v>
      </c>
      <c r="C134" s="21" t="s">
        <v>17</v>
      </c>
      <c r="D134" s="22" t="s">
        <v>47</v>
      </c>
      <c r="E134" s="23">
        <v>20</v>
      </c>
      <c r="F134" s="17">
        <v>177.05</v>
      </c>
      <c r="G134" s="24">
        <f t="shared" si="6"/>
        <v>3541</v>
      </c>
    </row>
    <row r="135" s="1" customFormat="1" ht="26" customHeight="1" spans="1:7">
      <c r="A135" s="20" t="s">
        <v>184</v>
      </c>
      <c r="B135" s="21" t="s">
        <v>185</v>
      </c>
      <c r="C135" s="21" t="s">
        <v>17</v>
      </c>
      <c r="D135" s="22" t="s">
        <v>18</v>
      </c>
      <c r="E135" s="23">
        <v>1</v>
      </c>
      <c r="F135" s="17">
        <v>2499.26</v>
      </c>
      <c r="G135" s="24">
        <f t="shared" si="6"/>
        <v>2499.26</v>
      </c>
    </row>
    <row r="136" s="1" customFormat="1" ht="26" customHeight="1" spans="1:7">
      <c r="A136" s="20" t="s">
        <v>186</v>
      </c>
      <c r="B136" s="21" t="s">
        <v>187</v>
      </c>
      <c r="C136" s="21" t="s">
        <v>17</v>
      </c>
      <c r="D136" s="22" t="s">
        <v>126</v>
      </c>
      <c r="E136" s="23">
        <v>1</v>
      </c>
      <c r="F136" s="17">
        <v>13962.63</v>
      </c>
      <c r="G136" s="24">
        <f t="shared" si="6"/>
        <v>13962.63</v>
      </c>
    </row>
    <row r="137" s="1" customFormat="1" ht="26" customHeight="1" spans="1:7">
      <c r="A137" s="20" t="s">
        <v>188</v>
      </c>
      <c r="B137" s="21" t="s">
        <v>189</v>
      </c>
      <c r="C137" s="21" t="s">
        <v>17</v>
      </c>
      <c r="D137" s="22" t="s">
        <v>44</v>
      </c>
      <c r="E137" s="23">
        <v>1</v>
      </c>
      <c r="F137" s="17">
        <v>16052.04</v>
      </c>
      <c r="G137" s="24">
        <f t="shared" si="6"/>
        <v>16052.04</v>
      </c>
    </row>
    <row r="138" s="1" customFormat="1" ht="26" customHeight="1" spans="1:7">
      <c r="A138" s="20" t="s">
        <v>190</v>
      </c>
      <c r="B138" s="21" t="s">
        <v>191</v>
      </c>
      <c r="C138" s="21" t="s">
        <v>17</v>
      </c>
      <c r="D138" s="22" t="s">
        <v>44</v>
      </c>
      <c r="E138" s="23">
        <v>4</v>
      </c>
      <c r="F138" s="17">
        <v>661.33</v>
      </c>
      <c r="G138" s="24">
        <f t="shared" si="6"/>
        <v>2645.32</v>
      </c>
    </row>
    <row r="139" s="1" customFormat="1" ht="26" customHeight="1" spans="1:7">
      <c r="A139" s="20" t="s">
        <v>192</v>
      </c>
      <c r="B139" s="21" t="s">
        <v>193</v>
      </c>
      <c r="C139" s="21" t="s">
        <v>17</v>
      </c>
      <c r="D139" s="22" t="s">
        <v>44</v>
      </c>
      <c r="E139" s="23">
        <v>5</v>
      </c>
      <c r="F139" s="17">
        <v>3455.54</v>
      </c>
      <c r="G139" s="24">
        <f t="shared" si="6"/>
        <v>17277.7</v>
      </c>
    </row>
    <row r="140" s="1" customFormat="1" ht="26" customHeight="1" spans="1:7">
      <c r="A140" s="20" t="s">
        <v>194</v>
      </c>
      <c r="B140" s="21" t="s">
        <v>195</v>
      </c>
      <c r="C140" s="21" t="s">
        <v>17</v>
      </c>
      <c r="D140" s="22" t="s">
        <v>44</v>
      </c>
      <c r="E140" s="23">
        <v>4</v>
      </c>
      <c r="F140" s="17">
        <v>15955.47</v>
      </c>
      <c r="G140" s="24">
        <f t="shared" si="6"/>
        <v>63821.88</v>
      </c>
    </row>
    <row r="141" s="1" customFormat="1" ht="26" customHeight="1" spans="1:7">
      <c r="A141" s="20" t="s">
        <v>196</v>
      </c>
      <c r="B141" s="21" t="s">
        <v>197</v>
      </c>
      <c r="C141" s="21" t="s">
        <v>17</v>
      </c>
      <c r="D141" s="22" t="s">
        <v>44</v>
      </c>
      <c r="E141" s="23">
        <v>4</v>
      </c>
      <c r="F141" s="17">
        <v>15955.47</v>
      </c>
      <c r="G141" s="24">
        <f t="shared" si="6"/>
        <v>63821.88</v>
      </c>
    </row>
    <row r="142" s="1" customFormat="1" ht="26" customHeight="1" spans="1:7">
      <c r="A142" s="34" t="s">
        <v>198</v>
      </c>
      <c r="B142" s="19" t="s">
        <v>199</v>
      </c>
      <c r="C142" s="19"/>
      <c r="D142" s="22"/>
      <c r="E142" s="23"/>
      <c r="F142" s="17"/>
      <c r="G142" s="18">
        <f>G143+G157+G164</f>
        <v>105820.81</v>
      </c>
    </row>
    <row r="143" s="1" customFormat="1" ht="18" customHeight="1" spans="1:7">
      <c r="A143" s="20" t="s">
        <v>13</v>
      </c>
      <c r="B143" s="14" t="s">
        <v>200</v>
      </c>
      <c r="C143" s="14"/>
      <c r="D143" s="22"/>
      <c r="E143" s="23"/>
      <c r="F143" s="17"/>
      <c r="G143" s="18">
        <f>SUM(G144:G156)</f>
        <v>54295.44</v>
      </c>
    </row>
    <row r="144" s="1" customFormat="1" ht="26" customHeight="1" spans="1:7">
      <c r="A144" s="20" t="s">
        <v>15</v>
      </c>
      <c r="B144" s="21" t="s">
        <v>201</v>
      </c>
      <c r="C144" s="21" t="s">
        <v>17</v>
      </c>
      <c r="D144" s="22" t="s">
        <v>44</v>
      </c>
      <c r="E144" s="23">
        <v>6</v>
      </c>
      <c r="F144" s="17">
        <v>361.53</v>
      </c>
      <c r="G144" s="24">
        <f>ROUND(E144*F144,2)</f>
        <v>2169.18</v>
      </c>
    </row>
    <row r="145" s="1" customFormat="1" ht="18" customHeight="1" spans="1:7">
      <c r="A145" s="25" t="s">
        <v>202</v>
      </c>
      <c r="B145" s="26"/>
      <c r="C145" s="26"/>
      <c r="D145" s="26"/>
      <c r="E145" s="26"/>
      <c r="F145" s="26"/>
      <c r="G145" s="27"/>
    </row>
    <row r="146" s="1" customFormat="1" ht="38" customHeight="1" spans="1:7">
      <c r="A146" s="5" t="s">
        <v>68</v>
      </c>
      <c r="B146" s="5"/>
      <c r="C146" s="5"/>
      <c r="D146" s="5"/>
      <c r="E146" s="6"/>
      <c r="F146" s="6"/>
      <c r="G146" s="6"/>
    </row>
    <row r="147" s="1" customFormat="1" ht="18" customHeight="1" spans="1:7">
      <c r="A147" s="5"/>
      <c r="B147" s="5"/>
      <c r="C147" s="5"/>
      <c r="D147" s="5"/>
      <c r="E147" s="6"/>
      <c r="F147" s="7" t="s">
        <v>1</v>
      </c>
      <c r="G147" s="7"/>
    </row>
    <row r="148" s="1" customFormat="1" ht="18" customHeight="1" spans="1:7">
      <c r="A148" s="8" t="s">
        <v>2</v>
      </c>
      <c r="B148" s="9" t="s">
        <v>3</v>
      </c>
      <c r="C148" s="9" t="s">
        <v>4</v>
      </c>
      <c r="D148" s="10" t="s">
        <v>5</v>
      </c>
      <c r="E148" s="11" t="s">
        <v>6</v>
      </c>
      <c r="F148" s="11" t="s">
        <v>7</v>
      </c>
      <c r="G148" s="12" t="s">
        <v>8</v>
      </c>
    </row>
    <row r="149" s="1" customFormat="1" ht="26" customHeight="1" spans="1:7">
      <c r="A149" s="20" t="s">
        <v>19</v>
      </c>
      <c r="B149" s="21" t="s">
        <v>203</v>
      </c>
      <c r="C149" s="21" t="s">
        <v>17</v>
      </c>
      <c r="D149" s="22" t="s">
        <v>44</v>
      </c>
      <c r="E149" s="23">
        <v>6</v>
      </c>
      <c r="F149" s="17">
        <v>361.53</v>
      </c>
      <c r="G149" s="24">
        <f t="shared" ref="G149:G156" si="7">ROUND(E149*F149,2)</f>
        <v>2169.18</v>
      </c>
    </row>
    <row r="150" s="1" customFormat="1" ht="26" customHeight="1" spans="1:7">
      <c r="A150" s="20" t="s">
        <v>21</v>
      </c>
      <c r="B150" s="21" t="s">
        <v>204</v>
      </c>
      <c r="C150" s="21" t="s">
        <v>17</v>
      </c>
      <c r="D150" s="22" t="s">
        <v>44</v>
      </c>
      <c r="E150" s="23">
        <v>12</v>
      </c>
      <c r="F150" s="17">
        <v>467.2</v>
      </c>
      <c r="G150" s="24">
        <f t="shared" si="7"/>
        <v>5606.4</v>
      </c>
    </row>
    <row r="151" s="1" customFormat="1" ht="26" customHeight="1" spans="1:7">
      <c r="A151" s="20" t="s">
        <v>23</v>
      </c>
      <c r="B151" s="21" t="s">
        <v>205</v>
      </c>
      <c r="C151" s="21" t="s">
        <v>17</v>
      </c>
      <c r="D151" s="22" t="s">
        <v>44</v>
      </c>
      <c r="E151" s="23">
        <v>6</v>
      </c>
      <c r="F151" s="17">
        <v>43.14</v>
      </c>
      <c r="G151" s="24">
        <f t="shared" si="7"/>
        <v>258.84</v>
      </c>
    </row>
    <row r="152" s="1" customFormat="1" ht="26" customHeight="1" spans="1:7">
      <c r="A152" s="20" t="s">
        <v>25</v>
      </c>
      <c r="B152" s="21" t="s">
        <v>206</v>
      </c>
      <c r="C152" s="21" t="s">
        <v>17</v>
      </c>
      <c r="D152" s="22" t="s">
        <v>126</v>
      </c>
      <c r="E152" s="23">
        <v>1</v>
      </c>
      <c r="F152" s="17">
        <v>36821.05</v>
      </c>
      <c r="G152" s="24">
        <f t="shared" si="7"/>
        <v>36821.05</v>
      </c>
    </row>
    <row r="153" s="1" customFormat="1" ht="26" customHeight="1" spans="1:7">
      <c r="A153" s="20" t="s">
        <v>27</v>
      </c>
      <c r="B153" s="21" t="s">
        <v>207</v>
      </c>
      <c r="C153" s="21" t="s">
        <v>17</v>
      </c>
      <c r="D153" s="22" t="s">
        <v>126</v>
      </c>
      <c r="E153" s="23">
        <v>1</v>
      </c>
      <c r="F153" s="17">
        <v>4910.25</v>
      </c>
      <c r="G153" s="24">
        <f t="shared" si="7"/>
        <v>4910.25</v>
      </c>
    </row>
    <row r="154" s="1" customFormat="1" ht="26" customHeight="1" spans="1:7">
      <c r="A154" s="20" t="s">
        <v>29</v>
      </c>
      <c r="B154" s="21" t="s">
        <v>208</v>
      </c>
      <c r="C154" s="21" t="s">
        <v>17</v>
      </c>
      <c r="D154" s="22" t="s">
        <v>44</v>
      </c>
      <c r="E154" s="23">
        <v>2</v>
      </c>
      <c r="F154" s="17">
        <v>999.46</v>
      </c>
      <c r="G154" s="24">
        <f t="shared" si="7"/>
        <v>1998.92</v>
      </c>
    </row>
    <row r="155" s="1" customFormat="1" ht="26" customHeight="1" spans="1:7">
      <c r="A155" s="20" t="s">
        <v>31</v>
      </c>
      <c r="B155" s="21" t="s">
        <v>209</v>
      </c>
      <c r="C155" s="21" t="s">
        <v>17</v>
      </c>
      <c r="D155" s="22" t="s">
        <v>44</v>
      </c>
      <c r="E155" s="23">
        <v>1</v>
      </c>
      <c r="F155" s="17">
        <v>180.81</v>
      </c>
      <c r="G155" s="24">
        <f t="shared" si="7"/>
        <v>180.81</v>
      </c>
    </row>
    <row r="156" s="1" customFormat="1" ht="26" customHeight="1" spans="1:7">
      <c r="A156" s="20" t="s">
        <v>33</v>
      </c>
      <c r="B156" s="21" t="s">
        <v>210</v>
      </c>
      <c r="C156" s="21" t="s">
        <v>17</v>
      </c>
      <c r="D156" s="22" t="s">
        <v>44</v>
      </c>
      <c r="E156" s="23">
        <v>1</v>
      </c>
      <c r="F156" s="17">
        <v>180.81</v>
      </c>
      <c r="G156" s="24">
        <f t="shared" si="7"/>
        <v>180.81</v>
      </c>
    </row>
    <row r="157" s="1" customFormat="1" ht="18" customHeight="1" spans="1:7">
      <c r="A157" s="13" t="s">
        <v>74</v>
      </c>
      <c r="B157" s="14" t="s">
        <v>211</v>
      </c>
      <c r="C157" s="14"/>
      <c r="D157" s="22"/>
      <c r="E157" s="23"/>
      <c r="F157" s="17"/>
      <c r="G157" s="18">
        <f>SUM(G158:G163)</f>
        <v>28001.61</v>
      </c>
    </row>
    <row r="158" s="1" customFormat="1" ht="26" customHeight="1" spans="1:7">
      <c r="A158" s="20" t="s">
        <v>76</v>
      </c>
      <c r="B158" s="21" t="s">
        <v>212</v>
      </c>
      <c r="C158" s="21" t="s">
        <v>17</v>
      </c>
      <c r="D158" s="22" t="s">
        <v>126</v>
      </c>
      <c r="E158" s="23">
        <v>1</v>
      </c>
      <c r="F158" s="17">
        <v>469.53</v>
      </c>
      <c r="G158" s="24">
        <f t="shared" ref="G158:G163" si="8">ROUND(E158*F158,2)</f>
        <v>469.53</v>
      </c>
    </row>
    <row r="159" s="1" customFormat="1" ht="26" customHeight="1" spans="1:7">
      <c r="A159" s="20" t="s">
        <v>78</v>
      </c>
      <c r="B159" s="21" t="s">
        <v>213</v>
      </c>
      <c r="C159" s="21" t="s">
        <v>17</v>
      </c>
      <c r="D159" s="22" t="s">
        <v>214</v>
      </c>
      <c r="E159" s="23">
        <v>1</v>
      </c>
      <c r="F159" s="17">
        <v>1496.24</v>
      </c>
      <c r="G159" s="24">
        <f t="shared" si="8"/>
        <v>1496.24</v>
      </c>
    </row>
    <row r="160" s="1" customFormat="1" ht="26" customHeight="1" spans="1:7">
      <c r="A160" s="20" t="s">
        <v>79</v>
      </c>
      <c r="B160" s="21" t="s">
        <v>215</v>
      </c>
      <c r="C160" s="21" t="s">
        <v>17</v>
      </c>
      <c r="D160" s="22" t="s">
        <v>216</v>
      </c>
      <c r="E160" s="23">
        <v>5</v>
      </c>
      <c r="F160" s="17">
        <v>584</v>
      </c>
      <c r="G160" s="24">
        <f t="shared" si="8"/>
        <v>2920</v>
      </c>
    </row>
    <row r="161" s="1" customFormat="1" ht="26" customHeight="1" spans="1:7">
      <c r="A161" s="20" t="s">
        <v>80</v>
      </c>
      <c r="B161" s="21" t="s">
        <v>217</v>
      </c>
      <c r="C161" s="21" t="s">
        <v>17</v>
      </c>
      <c r="D161" s="22" t="s">
        <v>44</v>
      </c>
      <c r="E161" s="23">
        <v>1</v>
      </c>
      <c r="F161" s="17">
        <v>1425.84</v>
      </c>
      <c r="G161" s="24">
        <f t="shared" si="8"/>
        <v>1425.84</v>
      </c>
    </row>
    <row r="162" s="1" customFormat="1" ht="26" customHeight="1" spans="1:7">
      <c r="A162" s="20" t="s">
        <v>81</v>
      </c>
      <c r="B162" s="21" t="s">
        <v>218</v>
      </c>
      <c r="C162" s="21" t="s">
        <v>17</v>
      </c>
      <c r="D162" s="22" t="s">
        <v>47</v>
      </c>
      <c r="E162" s="23">
        <v>500</v>
      </c>
      <c r="F162" s="17">
        <v>6.38</v>
      </c>
      <c r="G162" s="24">
        <f t="shared" si="8"/>
        <v>3190</v>
      </c>
    </row>
    <row r="163" s="1" customFormat="1" ht="26" customHeight="1" spans="1:7">
      <c r="A163" s="20" t="s">
        <v>82</v>
      </c>
      <c r="B163" s="21" t="s">
        <v>219</v>
      </c>
      <c r="C163" s="21" t="s">
        <v>17</v>
      </c>
      <c r="D163" s="22" t="s">
        <v>47</v>
      </c>
      <c r="E163" s="23">
        <v>500</v>
      </c>
      <c r="F163" s="17">
        <v>37</v>
      </c>
      <c r="G163" s="24">
        <f t="shared" si="8"/>
        <v>18500</v>
      </c>
    </row>
    <row r="164" s="1" customFormat="1" ht="18" customHeight="1" spans="1:7">
      <c r="A164" s="13" t="s">
        <v>101</v>
      </c>
      <c r="B164" s="14" t="s">
        <v>220</v>
      </c>
      <c r="C164" s="14"/>
      <c r="D164" s="22"/>
      <c r="E164" s="23"/>
      <c r="F164" s="17"/>
      <c r="G164" s="18">
        <f>SUM(G165:G173)</f>
        <v>23523.76</v>
      </c>
    </row>
    <row r="165" s="1" customFormat="1" ht="26" customHeight="1" spans="1:7">
      <c r="A165" s="20" t="s">
        <v>103</v>
      </c>
      <c r="B165" s="21" t="s">
        <v>221</v>
      </c>
      <c r="C165" s="21" t="s">
        <v>17</v>
      </c>
      <c r="D165" s="22" t="s">
        <v>44</v>
      </c>
      <c r="E165" s="23">
        <v>1</v>
      </c>
      <c r="F165" s="17">
        <v>84.44</v>
      </c>
      <c r="G165" s="24">
        <f t="shared" ref="G165:G173" si="9">ROUND(E165*F165,2)</f>
        <v>84.44</v>
      </c>
    </row>
    <row r="166" s="1" customFormat="1" ht="26" customHeight="1" spans="1:7">
      <c r="A166" s="20" t="s">
        <v>105</v>
      </c>
      <c r="B166" s="21" t="s">
        <v>222</v>
      </c>
      <c r="C166" s="21" t="s">
        <v>17</v>
      </c>
      <c r="D166" s="22" t="s">
        <v>44</v>
      </c>
      <c r="E166" s="23">
        <v>6</v>
      </c>
      <c r="F166" s="17">
        <v>70.68</v>
      </c>
      <c r="G166" s="24">
        <f t="shared" si="9"/>
        <v>424.08</v>
      </c>
    </row>
    <row r="167" s="1" customFormat="1" ht="26" customHeight="1" spans="1:7">
      <c r="A167" s="20" t="s">
        <v>106</v>
      </c>
      <c r="B167" s="21" t="s">
        <v>204</v>
      </c>
      <c r="C167" s="21" t="s">
        <v>17</v>
      </c>
      <c r="D167" s="22" t="s">
        <v>44</v>
      </c>
      <c r="E167" s="23">
        <v>6</v>
      </c>
      <c r="F167" s="17">
        <v>467.2</v>
      </c>
      <c r="G167" s="24">
        <f t="shared" si="9"/>
        <v>2803.2</v>
      </c>
    </row>
    <row r="168" s="1" customFormat="1" ht="26" customHeight="1" spans="1:7">
      <c r="A168" s="20" t="s">
        <v>107</v>
      </c>
      <c r="B168" s="21" t="s">
        <v>205</v>
      </c>
      <c r="C168" s="21" t="s">
        <v>17</v>
      </c>
      <c r="D168" s="22" t="s">
        <v>44</v>
      </c>
      <c r="E168" s="23">
        <v>6</v>
      </c>
      <c r="F168" s="17">
        <v>43.14</v>
      </c>
      <c r="G168" s="24">
        <f t="shared" si="9"/>
        <v>258.84</v>
      </c>
    </row>
    <row r="169" s="1" customFormat="1" ht="26" customHeight="1" spans="1:7">
      <c r="A169" s="20" t="s">
        <v>109</v>
      </c>
      <c r="B169" s="21" t="s">
        <v>223</v>
      </c>
      <c r="C169" s="21" t="s">
        <v>17</v>
      </c>
      <c r="D169" s="22" t="s">
        <v>126</v>
      </c>
      <c r="E169" s="23">
        <v>3</v>
      </c>
      <c r="F169" s="17">
        <v>77.57</v>
      </c>
      <c r="G169" s="24">
        <f t="shared" si="9"/>
        <v>232.71</v>
      </c>
    </row>
    <row r="170" s="1" customFormat="1" ht="26" customHeight="1" spans="1:7">
      <c r="A170" s="20" t="s">
        <v>110</v>
      </c>
      <c r="B170" s="21" t="s">
        <v>224</v>
      </c>
      <c r="C170" s="21" t="s">
        <v>17</v>
      </c>
      <c r="D170" s="22" t="s">
        <v>126</v>
      </c>
      <c r="E170" s="23">
        <v>1</v>
      </c>
      <c r="F170" s="17">
        <v>18202.17</v>
      </c>
      <c r="G170" s="24">
        <f t="shared" si="9"/>
        <v>18202.17</v>
      </c>
    </row>
    <row r="171" s="1" customFormat="1" ht="26" customHeight="1" spans="1:7">
      <c r="A171" s="20" t="s">
        <v>111</v>
      </c>
      <c r="B171" s="21" t="s">
        <v>225</v>
      </c>
      <c r="C171" s="21" t="s">
        <v>17</v>
      </c>
      <c r="D171" s="22" t="s">
        <v>226</v>
      </c>
      <c r="E171" s="23">
        <v>1</v>
      </c>
      <c r="F171" s="17">
        <v>629.93</v>
      </c>
      <c r="G171" s="24">
        <f t="shared" si="9"/>
        <v>629.93</v>
      </c>
    </row>
    <row r="172" s="1" customFormat="1" ht="26" customHeight="1" spans="1:7">
      <c r="A172" s="20" t="s">
        <v>112</v>
      </c>
      <c r="B172" s="21" t="s">
        <v>227</v>
      </c>
      <c r="C172" s="21" t="s">
        <v>17</v>
      </c>
      <c r="D172" s="22" t="s">
        <v>226</v>
      </c>
      <c r="E172" s="23">
        <v>1</v>
      </c>
      <c r="F172" s="17">
        <v>187.59</v>
      </c>
      <c r="G172" s="24">
        <f t="shared" si="9"/>
        <v>187.59</v>
      </c>
    </row>
    <row r="173" s="1" customFormat="1" ht="36" customHeight="1" spans="1:7">
      <c r="A173" s="20" t="s">
        <v>113</v>
      </c>
      <c r="B173" s="21" t="s">
        <v>228</v>
      </c>
      <c r="C173" s="21" t="s">
        <v>17</v>
      </c>
      <c r="D173" s="22" t="s">
        <v>126</v>
      </c>
      <c r="E173" s="23">
        <v>1</v>
      </c>
      <c r="F173" s="17">
        <v>700.8</v>
      </c>
      <c r="G173" s="24">
        <f t="shared" si="9"/>
        <v>700.8</v>
      </c>
    </row>
    <row r="174" s="1" customFormat="1" ht="18" customHeight="1" spans="1:7">
      <c r="A174" s="25" t="s">
        <v>229</v>
      </c>
      <c r="B174" s="26"/>
      <c r="C174" s="26"/>
      <c r="D174" s="26"/>
      <c r="E174" s="26"/>
      <c r="F174" s="26"/>
      <c r="G174" s="27"/>
    </row>
    <row r="175" s="1" customFormat="1" ht="40" customHeight="1" spans="1:7">
      <c r="A175" s="5" t="s">
        <v>68</v>
      </c>
      <c r="B175" s="5"/>
      <c r="C175" s="5"/>
      <c r="D175" s="5"/>
      <c r="E175" s="6"/>
      <c r="F175" s="6"/>
      <c r="G175" s="6"/>
    </row>
    <row r="176" s="1" customFormat="1" ht="20" customHeight="1" spans="1:7">
      <c r="A176" s="5"/>
      <c r="B176" s="5"/>
      <c r="C176" s="5"/>
      <c r="D176" s="5"/>
      <c r="E176" s="6"/>
      <c r="F176" s="7" t="s">
        <v>1</v>
      </c>
      <c r="G176" s="7"/>
    </row>
    <row r="177" s="1" customFormat="1" ht="20" customHeight="1" spans="1:7">
      <c r="A177" s="8" t="s">
        <v>2</v>
      </c>
      <c r="B177" s="9" t="s">
        <v>3</v>
      </c>
      <c r="C177" s="9" t="s">
        <v>4</v>
      </c>
      <c r="D177" s="10" t="s">
        <v>5</v>
      </c>
      <c r="E177" s="11" t="s">
        <v>6</v>
      </c>
      <c r="F177" s="11" t="s">
        <v>7</v>
      </c>
      <c r="G177" s="12" t="s">
        <v>8</v>
      </c>
    </row>
    <row r="178" s="1" customFormat="1" ht="20" customHeight="1" spans="1:7">
      <c r="A178" s="34" t="s">
        <v>230</v>
      </c>
      <c r="B178" s="19" t="s">
        <v>124</v>
      </c>
      <c r="C178" s="19"/>
      <c r="D178" s="22"/>
      <c r="E178" s="23"/>
      <c r="F178" s="17"/>
      <c r="G178" s="24">
        <f>G179</f>
        <v>3937.98</v>
      </c>
    </row>
    <row r="179" s="1" customFormat="1" ht="20" customHeight="1" spans="1:7">
      <c r="A179" s="34" t="s">
        <v>13</v>
      </c>
      <c r="B179" s="19" t="s">
        <v>231</v>
      </c>
      <c r="C179" s="19"/>
      <c r="D179" s="15"/>
      <c r="E179" s="16"/>
      <c r="F179" s="17"/>
      <c r="G179" s="35">
        <f>SUM(G180:G180)</f>
        <v>3937.98</v>
      </c>
    </row>
    <row r="180" s="1" customFormat="1" ht="20" customHeight="1" spans="1:7">
      <c r="A180" s="20" t="s">
        <v>15</v>
      </c>
      <c r="B180" s="21" t="s">
        <v>232</v>
      </c>
      <c r="C180" s="21"/>
      <c r="D180" s="22" t="s">
        <v>73</v>
      </c>
      <c r="E180" s="23">
        <v>0.6</v>
      </c>
      <c r="F180" s="17">
        <v>6563.3</v>
      </c>
      <c r="G180" s="36">
        <f>ROUND(E180*F180,2)</f>
        <v>3937.98</v>
      </c>
    </row>
    <row r="181" s="1" customFormat="1" ht="20" customHeight="1" spans="1:7">
      <c r="A181" s="37" t="s">
        <v>233</v>
      </c>
      <c r="B181" s="38" t="s">
        <v>234</v>
      </c>
      <c r="C181" s="38"/>
      <c r="D181" s="22" t="s">
        <v>235</v>
      </c>
      <c r="E181" s="22">
        <v>2.5</v>
      </c>
      <c r="F181" s="17">
        <f>G4</f>
        <v>742265.71</v>
      </c>
      <c r="G181" s="18">
        <f>ROUND(F181*E181/100,2)</f>
        <v>18556.64</v>
      </c>
    </row>
    <row r="182" s="1" customFormat="1" ht="20" customHeight="1" spans="1:7">
      <c r="A182" s="37" t="s">
        <v>236</v>
      </c>
      <c r="B182" s="39" t="s">
        <v>237</v>
      </c>
      <c r="C182" s="39"/>
      <c r="D182" s="22" t="s">
        <v>235</v>
      </c>
      <c r="E182" s="22">
        <v>9</v>
      </c>
      <c r="F182" s="17">
        <f>G4+G181</f>
        <v>760822.35</v>
      </c>
      <c r="G182" s="18">
        <f>ROUND(F182*E182/100,2)</f>
        <v>68474.01</v>
      </c>
    </row>
    <row r="183" s="1" customFormat="1" ht="20" customHeight="1" spans="1:7">
      <c r="A183" s="37" t="s">
        <v>238</v>
      </c>
      <c r="B183" s="39" t="s">
        <v>239</v>
      </c>
      <c r="C183" s="39"/>
      <c r="D183" s="22"/>
      <c r="E183" s="22"/>
      <c r="F183" s="17"/>
      <c r="G183" s="18">
        <f>G4+G181+G182</f>
        <v>829296.36</v>
      </c>
    </row>
    <row r="184" s="1" customFormat="1" ht="20" customHeight="1" spans="1:7">
      <c r="A184" s="37"/>
      <c r="B184" s="39"/>
      <c r="C184" s="39"/>
      <c r="D184" s="22"/>
      <c r="E184" s="22"/>
      <c r="F184" s="17"/>
      <c r="G184" s="18"/>
    </row>
    <row r="185" s="1" customFormat="1" ht="20" customHeight="1" spans="1:7">
      <c r="A185" s="37"/>
      <c r="B185" s="39"/>
      <c r="C185" s="39"/>
      <c r="D185" s="22"/>
      <c r="E185" s="22"/>
      <c r="F185" s="17"/>
      <c r="G185" s="18"/>
    </row>
    <row r="186" s="1" customFormat="1" ht="20" customHeight="1" spans="1:7">
      <c r="A186" s="37"/>
      <c r="B186" s="39"/>
      <c r="C186" s="39"/>
      <c r="D186" s="22"/>
      <c r="E186" s="22"/>
      <c r="F186" s="17"/>
      <c r="G186" s="18"/>
    </row>
    <row r="187" s="1" customFormat="1" ht="20" customHeight="1" spans="1:7">
      <c r="A187" s="37"/>
      <c r="B187" s="39"/>
      <c r="C187" s="39"/>
      <c r="D187" s="22"/>
      <c r="E187" s="22"/>
      <c r="F187" s="17"/>
      <c r="G187" s="18"/>
    </row>
    <row r="188" s="1" customFormat="1" ht="20" customHeight="1" spans="1:7">
      <c r="A188" s="37"/>
      <c r="B188" s="39"/>
      <c r="C188" s="39"/>
      <c r="D188" s="22"/>
      <c r="E188" s="22"/>
      <c r="F188" s="17"/>
      <c r="G188" s="18"/>
    </row>
    <row r="189" s="1" customFormat="1" ht="20" customHeight="1" spans="1:7">
      <c r="A189" s="37"/>
      <c r="B189" s="39"/>
      <c r="C189" s="39"/>
      <c r="D189" s="22"/>
      <c r="E189" s="22"/>
      <c r="F189" s="17"/>
      <c r="G189" s="18"/>
    </row>
    <row r="190" s="1" customFormat="1" ht="20" customHeight="1" spans="1:7">
      <c r="A190" s="37"/>
      <c r="B190" s="39"/>
      <c r="C190" s="39"/>
      <c r="D190" s="22"/>
      <c r="E190" s="22"/>
      <c r="F190" s="17"/>
      <c r="G190" s="18"/>
    </row>
    <row r="191" s="1" customFormat="1" ht="20" customHeight="1" spans="1:7">
      <c r="A191" s="37"/>
      <c r="B191" s="39"/>
      <c r="C191" s="39"/>
      <c r="D191" s="22"/>
      <c r="E191" s="22"/>
      <c r="F191" s="17"/>
      <c r="G191" s="18"/>
    </row>
    <row r="192" s="1" customFormat="1" ht="20" customHeight="1" spans="1:7">
      <c r="A192" s="37"/>
      <c r="B192" s="39"/>
      <c r="C192" s="39"/>
      <c r="D192" s="22"/>
      <c r="E192" s="22"/>
      <c r="F192" s="17"/>
      <c r="G192" s="18"/>
    </row>
    <row r="193" s="1" customFormat="1" ht="20" customHeight="1" spans="1:7">
      <c r="A193" s="37"/>
      <c r="B193" s="39"/>
      <c r="C193" s="39"/>
      <c r="D193" s="22"/>
      <c r="E193" s="22"/>
      <c r="F193" s="17"/>
      <c r="G193" s="18"/>
    </row>
    <row r="194" s="1" customFormat="1" ht="20" customHeight="1" spans="1:7">
      <c r="A194" s="37"/>
      <c r="B194" s="39"/>
      <c r="C194" s="39"/>
      <c r="D194" s="22"/>
      <c r="E194" s="22"/>
      <c r="F194" s="17"/>
      <c r="G194" s="18"/>
    </row>
    <row r="195" s="1" customFormat="1" ht="20" customHeight="1" spans="1:7">
      <c r="A195" s="37"/>
      <c r="B195" s="39"/>
      <c r="C195" s="39"/>
      <c r="D195" s="22"/>
      <c r="E195" s="22"/>
      <c r="F195" s="17"/>
      <c r="G195" s="18"/>
    </row>
    <row r="196" s="1" customFormat="1" ht="20" customHeight="1" spans="1:7">
      <c r="A196" s="37"/>
      <c r="B196" s="39"/>
      <c r="C196" s="39"/>
      <c r="D196" s="22"/>
      <c r="E196" s="22"/>
      <c r="F196" s="17"/>
      <c r="G196" s="18"/>
    </row>
    <row r="197" s="1" customFormat="1" ht="20" customHeight="1" spans="1:7">
      <c r="A197" s="37"/>
      <c r="B197" s="39"/>
      <c r="C197" s="39"/>
      <c r="D197" s="22"/>
      <c r="E197" s="22"/>
      <c r="F197" s="17"/>
      <c r="G197" s="18"/>
    </row>
    <row r="198" s="1" customFormat="1" ht="20" customHeight="1" spans="1:7">
      <c r="A198" s="37"/>
      <c r="B198" s="39"/>
      <c r="C198" s="39"/>
      <c r="D198" s="22"/>
      <c r="E198" s="22"/>
      <c r="F198" s="17"/>
      <c r="G198" s="18"/>
    </row>
    <row r="199" s="1" customFormat="1" ht="20" customHeight="1" spans="1:7">
      <c r="A199" s="37"/>
      <c r="B199" s="39"/>
      <c r="C199" s="39"/>
      <c r="D199" s="22"/>
      <c r="E199" s="22"/>
      <c r="F199" s="17"/>
      <c r="G199" s="18"/>
    </row>
    <row r="200" s="1" customFormat="1" ht="20" customHeight="1" spans="1:7">
      <c r="A200" s="37"/>
      <c r="B200" s="39"/>
      <c r="C200" s="39"/>
      <c r="D200" s="22"/>
      <c r="E200" s="22"/>
      <c r="F200" s="17"/>
      <c r="G200" s="18"/>
    </row>
    <row r="201" s="1" customFormat="1" ht="20" customHeight="1" spans="1:7">
      <c r="A201" s="37"/>
      <c r="B201" s="39"/>
      <c r="C201" s="39"/>
      <c r="D201" s="22"/>
      <c r="E201" s="22"/>
      <c r="F201" s="17"/>
      <c r="G201" s="18"/>
    </row>
    <row r="202" s="1" customFormat="1" ht="20" customHeight="1" spans="1:7">
      <c r="A202" s="37"/>
      <c r="B202" s="39"/>
      <c r="C202" s="39"/>
      <c r="D202" s="22"/>
      <c r="E202" s="22"/>
      <c r="F202" s="17"/>
      <c r="G202" s="18"/>
    </row>
    <row r="203" s="1" customFormat="1" ht="20" customHeight="1" spans="1:7">
      <c r="A203" s="37"/>
      <c r="B203" s="39"/>
      <c r="C203" s="39"/>
      <c r="D203" s="22"/>
      <c r="E203" s="22"/>
      <c r="F203" s="17"/>
      <c r="G203" s="18"/>
    </row>
    <row r="204" s="1" customFormat="1" ht="20" customHeight="1" spans="1:7">
      <c r="A204" s="37"/>
      <c r="B204" s="39"/>
      <c r="C204" s="39"/>
      <c r="D204" s="22"/>
      <c r="E204" s="22"/>
      <c r="F204" s="17"/>
      <c r="G204" s="18"/>
    </row>
    <row r="205" s="1" customFormat="1" ht="20" customHeight="1" spans="1:7">
      <c r="A205" s="37"/>
      <c r="B205" s="39"/>
      <c r="C205" s="39"/>
      <c r="D205" s="22"/>
      <c r="E205" s="22"/>
      <c r="F205" s="17"/>
      <c r="G205" s="18"/>
    </row>
    <row r="206" s="1" customFormat="1" ht="20" customHeight="1" spans="1:7">
      <c r="A206" s="37"/>
      <c r="B206" s="39"/>
      <c r="C206" s="39"/>
      <c r="D206" s="22"/>
      <c r="E206" s="22"/>
      <c r="F206" s="17"/>
      <c r="G206" s="18"/>
    </row>
    <row r="207" s="1" customFormat="1" ht="20" customHeight="1" spans="1:7">
      <c r="A207" s="37"/>
      <c r="B207" s="39"/>
      <c r="C207" s="39"/>
      <c r="D207" s="22"/>
      <c r="E207" s="22"/>
      <c r="F207" s="17"/>
      <c r="G207" s="18"/>
    </row>
    <row r="208" s="1" customFormat="1" ht="20" customHeight="1" spans="1:7">
      <c r="A208" s="40"/>
      <c r="B208" s="22"/>
      <c r="C208" s="22"/>
      <c r="D208" s="22"/>
      <c r="E208" s="17"/>
      <c r="F208" s="17"/>
      <c r="G208" s="24"/>
    </row>
    <row r="209" ht="20" customHeight="1" spans="1:7">
      <c r="A209" s="25" t="s">
        <v>240</v>
      </c>
      <c r="B209" s="26"/>
      <c r="C209" s="26"/>
      <c r="D209" s="26"/>
      <c r="E209" s="26"/>
      <c r="F209" s="26"/>
      <c r="G209" s="27"/>
    </row>
    <row r="210" ht="20" customHeight="1" spans="1:7">
      <c r="A210" s="5" t="s">
        <v>241</v>
      </c>
      <c r="B210" s="5"/>
      <c r="C210" s="5"/>
      <c r="D210" s="5"/>
      <c r="E210" s="41"/>
      <c r="F210" s="6"/>
      <c r="G210" s="41"/>
    </row>
    <row r="211" ht="20" customHeight="1" spans="1:7">
      <c r="A211" s="5"/>
      <c r="B211" s="5"/>
      <c r="C211" s="5"/>
      <c r="D211" s="5"/>
      <c r="E211" s="41"/>
      <c r="F211" s="7" t="s">
        <v>1</v>
      </c>
      <c r="G211" s="7"/>
    </row>
    <row r="212" ht="20" customHeight="1" spans="1:7">
      <c r="A212" s="8" t="s">
        <v>2</v>
      </c>
      <c r="B212" s="9" t="s">
        <v>3</v>
      </c>
      <c r="C212" s="9" t="s">
        <v>4</v>
      </c>
      <c r="D212" s="10" t="s">
        <v>5</v>
      </c>
      <c r="E212" s="11" t="s">
        <v>6</v>
      </c>
      <c r="F212" s="11" t="s">
        <v>7</v>
      </c>
      <c r="G212" s="12" t="s">
        <v>8</v>
      </c>
    </row>
    <row r="213" ht="20" customHeight="1" spans="1:7">
      <c r="A213" s="13" t="s">
        <v>9</v>
      </c>
      <c r="B213" s="14" t="s">
        <v>10</v>
      </c>
      <c r="C213" s="14"/>
      <c r="D213" s="15"/>
      <c r="E213" s="16"/>
      <c r="F213" s="17"/>
      <c r="G213" s="35">
        <f>SUM(G214:G217)</f>
        <v>1100839.8</v>
      </c>
    </row>
    <row r="214" ht="20" customHeight="1" spans="1:7">
      <c r="A214" s="20" t="s">
        <v>13</v>
      </c>
      <c r="B214" s="21" t="s">
        <v>242</v>
      </c>
      <c r="C214" s="21" t="s">
        <v>243</v>
      </c>
      <c r="D214" s="22" t="s">
        <v>47</v>
      </c>
      <c r="E214" s="23">
        <f>2983.07</f>
        <v>2983.07</v>
      </c>
      <c r="F214" s="17">
        <v>74.41</v>
      </c>
      <c r="G214" s="36">
        <f t="shared" ref="G214:G217" si="10">ROUND(E214*F214,2)</f>
        <v>221970.24</v>
      </c>
    </row>
    <row r="215" ht="20" customHeight="1" spans="1:7">
      <c r="A215" s="20" t="s">
        <v>74</v>
      </c>
      <c r="B215" s="21" t="s">
        <v>244</v>
      </c>
      <c r="C215" s="21" t="s">
        <v>243</v>
      </c>
      <c r="D215" s="22" t="s">
        <v>47</v>
      </c>
      <c r="E215" s="23">
        <f>649.58</f>
        <v>649.58</v>
      </c>
      <c r="F215" s="17">
        <v>103.3</v>
      </c>
      <c r="G215" s="36">
        <f t="shared" si="10"/>
        <v>67101.61</v>
      </c>
    </row>
    <row r="216" ht="20" customHeight="1" spans="1:7">
      <c r="A216" s="20" t="s">
        <v>101</v>
      </c>
      <c r="B216" s="21" t="s">
        <v>245</v>
      </c>
      <c r="C216" s="21" t="s">
        <v>246</v>
      </c>
      <c r="D216" s="22" t="s">
        <v>47</v>
      </c>
      <c r="E216" s="23">
        <f>2254.95</f>
        <v>2254.95</v>
      </c>
      <c r="F216" s="17">
        <v>310.28</v>
      </c>
      <c r="G216" s="36">
        <f t="shared" si="10"/>
        <v>699665.89</v>
      </c>
    </row>
    <row r="217" ht="20" customHeight="1" spans="1:7">
      <c r="A217" s="20" t="s">
        <v>247</v>
      </c>
      <c r="B217" s="21" t="s">
        <v>248</v>
      </c>
      <c r="C217" s="21" t="s">
        <v>246</v>
      </c>
      <c r="D217" s="22" t="s">
        <v>47</v>
      </c>
      <c r="E217" s="23">
        <f>510.39</f>
        <v>510.39</v>
      </c>
      <c r="F217" s="17">
        <v>219.64</v>
      </c>
      <c r="G217" s="36">
        <f t="shared" si="10"/>
        <v>112102.06</v>
      </c>
    </row>
    <row r="218" ht="20" customHeight="1" spans="1:7">
      <c r="A218" s="37" t="s">
        <v>233</v>
      </c>
      <c r="B218" s="38" t="s">
        <v>234</v>
      </c>
      <c r="C218" s="38"/>
      <c r="D218" s="22" t="s">
        <v>235</v>
      </c>
      <c r="E218" s="22">
        <v>2.5</v>
      </c>
      <c r="F218" s="17">
        <f>G213</f>
        <v>1100839.8</v>
      </c>
      <c r="G218" s="35">
        <f>ROUND(F218*E218/100,2)</f>
        <v>27521</v>
      </c>
    </row>
    <row r="219" ht="20" customHeight="1" spans="1:7">
      <c r="A219" s="37" t="s">
        <v>236</v>
      </c>
      <c r="B219" s="39" t="s">
        <v>237</v>
      </c>
      <c r="C219" s="39"/>
      <c r="D219" s="22" t="s">
        <v>235</v>
      </c>
      <c r="E219" s="22">
        <v>9</v>
      </c>
      <c r="F219" s="17">
        <f>G213+G218</f>
        <v>1128360.8</v>
      </c>
      <c r="G219" s="35">
        <f>ROUND(F219*E219/100,2)</f>
        <v>101552.47</v>
      </c>
    </row>
    <row r="220" ht="19" customHeight="1" spans="1:7">
      <c r="A220" s="42" t="s">
        <v>238</v>
      </c>
      <c r="B220" s="43" t="s">
        <v>239</v>
      </c>
      <c r="C220" s="43"/>
      <c r="D220" s="44"/>
      <c r="E220" s="44"/>
      <c r="F220" s="45"/>
      <c r="G220" s="46">
        <f>G213+G218+G219</f>
        <v>1229913.27</v>
      </c>
    </row>
    <row r="221" spans="1:7">
      <c r="A221" s="37" t="s">
        <v>238</v>
      </c>
      <c r="B221" s="39" t="s">
        <v>249</v>
      </c>
      <c r="C221" s="39"/>
      <c r="D221" s="22"/>
      <c r="E221" s="22"/>
      <c r="F221" s="17"/>
      <c r="G221" s="18">
        <f>G220+G183</f>
        <v>2059209.63</v>
      </c>
    </row>
    <row r="222" spans="1:7">
      <c r="A222" s="37"/>
      <c r="B222" s="39"/>
      <c r="C222" s="39"/>
      <c r="D222" s="22"/>
      <c r="E222" s="22"/>
      <c r="F222" s="17"/>
      <c r="G222" s="18"/>
    </row>
    <row r="223" spans="1:7">
      <c r="A223" s="37"/>
      <c r="B223" s="39"/>
      <c r="C223" s="39"/>
      <c r="D223" s="22"/>
      <c r="E223" s="22"/>
      <c r="F223" s="17"/>
      <c r="G223" s="18"/>
    </row>
    <row r="224" spans="1:7">
      <c r="A224" s="37"/>
      <c r="B224" s="39"/>
      <c r="C224" s="39"/>
      <c r="D224" s="22"/>
      <c r="E224" s="22"/>
      <c r="F224" s="17"/>
      <c r="G224" s="18"/>
    </row>
    <row r="225" spans="1:7">
      <c r="A225" s="37"/>
      <c r="B225" s="39"/>
      <c r="C225" s="39"/>
      <c r="D225" s="22"/>
      <c r="E225" s="22"/>
      <c r="F225" s="17"/>
      <c r="G225" s="18"/>
    </row>
    <row r="226" spans="1:7">
      <c r="A226" s="37"/>
      <c r="B226" s="39"/>
      <c r="C226" s="39"/>
      <c r="D226" s="22"/>
      <c r="E226" s="22"/>
      <c r="F226" s="17"/>
      <c r="G226" s="18"/>
    </row>
    <row r="227" spans="1:7">
      <c r="A227" s="37"/>
      <c r="B227" s="39"/>
      <c r="C227" s="39"/>
      <c r="D227" s="22"/>
      <c r="E227" s="22"/>
      <c r="F227" s="17"/>
      <c r="G227" s="18"/>
    </row>
    <row r="228" spans="1:7">
      <c r="A228" s="37"/>
      <c r="B228" s="39"/>
      <c r="C228" s="39"/>
      <c r="D228" s="22"/>
      <c r="E228" s="22"/>
      <c r="F228" s="17"/>
      <c r="G228" s="18"/>
    </row>
    <row r="229" spans="1:7">
      <c r="A229" s="37"/>
      <c r="B229" s="39"/>
      <c r="C229" s="39"/>
      <c r="D229" s="22"/>
      <c r="E229" s="22"/>
      <c r="F229" s="17"/>
      <c r="G229" s="18"/>
    </row>
    <row r="230" spans="1:7">
      <c r="A230" s="37"/>
      <c r="B230" s="39"/>
      <c r="C230" s="39"/>
      <c r="D230" s="22"/>
      <c r="E230" s="22"/>
      <c r="F230" s="17"/>
      <c r="G230" s="18"/>
    </row>
    <row r="231" spans="1:7">
      <c r="A231" s="37"/>
      <c r="B231" s="39"/>
      <c r="C231" s="39"/>
      <c r="D231" s="22"/>
      <c r="E231" s="22"/>
      <c r="F231" s="17"/>
      <c r="G231" s="18"/>
    </row>
    <row r="232" spans="1:7">
      <c r="A232" s="37"/>
      <c r="B232" s="39"/>
      <c r="C232" s="39"/>
      <c r="D232" s="22"/>
      <c r="E232" s="22"/>
      <c r="F232" s="17"/>
      <c r="G232" s="18"/>
    </row>
    <row r="233" spans="1:7">
      <c r="A233" s="37"/>
      <c r="B233" s="39"/>
      <c r="C233" s="39"/>
      <c r="D233" s="22"/>
      <c r="E233" s="22"/>
      <c r="F233" s="17"/>
      <c r="G233" s="18"/>
    </row>
    <row r="234" spans="1:7">
      <c r="A234" s="37"/>
      <c r="B234" s="39"/>
      <c r="C234" s="39"/>
      <c r="D234" s="22"/>
      <c r="E234" s="22"/>
      <c r="F234" s="17"/>
      <c r="G234" s="18"/>
    </row>
    <row r="235" spans="1:7">
      <c r="A235" s="37"/>
      <c r="B235" s="39"/>
      <c r="C235" s="39"/>
      <c r="D235" s="22"/>
      <c r="E235" s="22"/>
      <c r="F235" s="17"/>
      <c r="G235" s="18"/>
    </row>
    <row r="236" spans="1:7">
      <c r="A236" s="37"/>
      <c r="B236" s="39"/>
      <c r="C236" s="39"/>
      <c r="D236" s="22"/>
      <c r="E236" s="22"/>
      <c r="F236" s="17"/>
      <c r="G236" s="18"/>
    </row>
    <row r="237" spans="1:7">
      <c r="A237" s="37"/>
      <c r="B237" s="39"/>
      <c r="C237" s="39"/>
      <c r="D237" s="22"/>
      <c r="E237" s="22"/>
      <c r="F237" s="17"/>
      <c r="G237" s="18"/>
    </row>
    <row r="238" spans="1:7">
      <c r="A238" s="37"/>
      <c r="B238" s="39"/>
      <c r="C238" s="39"/>
      <c r="D238" s="22"/>
      <c r="E238" s="22"/>
      <c r="F238" s="17"/>
      <c r="G238" s="18"/>
    </row>
    <row r="239" spans="1:7">
      <c r="A239" s="37"/>
      <c r="B239" s="39"/>
      <c r="C239" s="39"/>
      <c r="D239" s="22"/>
      <c r="E239" s="22"/>
      <c r="F239" s="17"/>
      <c r="G239" s="18"/>
    </row>
    <row r="240" spans="1:7">
      <c r="A240" s="40"/>
      <c r="B240" s="22"/>
      <c r="C240" s="22"/>
      <c r="D240" s="22"/>
      <c r="E240" s="17"/>
      <c r="F240" s="17"/>
      <c r="G240" s="24"/>
    </row>
    <row r="241" ht="14.25" spans="1:7">
      <c r="A241" s="25" t="s">
        <v>250</v>
      </c>
      <c r="B241" s="26"/>
      <c r="C241" s="26"/>
      <c r="D241" s="26"/>
      <c r="E241" s="26"/>
      <c r="F241" s="26"/>
      <c r="G241" s="27"/>
    </row>
  </sheetData>
  <mergeCells count="24">
    <mergeCell ref="A1:G1"/>
    <mergeCell ref="F2:G2"/>
    <mergeCell ref="A29:G29"/>
    <mergeCell ref="A30:G30"/>
    <mergeCell ref="F31:G31"/>
    <mergeCell ref="A58:G58"/>
    <mergeCell ref="A59:G59"/>
    <mergeCell ref="F60:G60"/>
    <mergeCell ref="A87:G87"/>
    <mergeCell ref="A88:G88"/>
    <mergeCell ref="F89:G89"/>
    <mergeCell ref="A116:G116"/>
    <mergeCell ref="A117:G117"/>
    <mergeCell ref="F118:G118"/>
    <mergeCell ref="A145:G145"/>
    <mergeCell ref="A146:G146"/>
    <mergeCell ref="F147:G147"/>
    <mergeCell ref="A174:G174"/>
    <mergeCell ref="A175:G175"/>
    <mergeCell ref="F176:G176"/>
    <mergeCell ref="A209:G209"/>
    <mergeCell ref="A210:G210"/>
    <mergeCell ref="F211:G211"/>
    <mergeCell ref="A241:G241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  <rowBreaks count="2" manualBreakCount="2">
    <brk id="29" max="16383" man="1"/>
    <brk id="2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意随心动</cp:lastModifiedBy>
  <dcterms:created xsi:type="dcterms:W3CDTF">2025-03-20T08:31:00Z</dcterms:created>
  <dcterms:modified xsi:type="dcterms:W3CDTF">2025-04-25T03:30:57Z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F554DC07AAAF4497BDF5C57A8CD12E6A_13</vt:lpwstr>
  </property>
  <property fmtid="{D5CDD505-2E9C-101B-9397-08002B2CF9AE}" pid="3" name="KSOProductBuildVer">
    <vt:lpwstr>2052-12.1.0.20784</vt:lpwstr>
  </property>
</Properties>
</file>